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A0190215-8DD0-42BD-9EFC-89D4757044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2" sheetId="4" r:id="rId1"/>
    <sheet name="Munka1" sheetId="1" r:id="rId2"/>
    <sheet name="Munka3" sheetId="3" r:id="rId3"/>
  </sheets>
  <definedNames>
    <definedName name="_xlnm.Print_Area" localSheetId="1">Munka1!$A$1:$R$52</definedName>
    <definedName name="_xlnm.Print_Area" localSheetId="0">Munka2!$A$1:$Q$52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" i="4" l="1"/>
  <c r="P25" i="4"/>
  <c r="P27" i="4"/>
  <c r="P29" i="4"/>
  <c r="P31" i="4"/>
  <c r="P33" i="4"/>
  <c r="P34" i="4"/>
  <c r="P36" i="4"/>
  <c r="P37" i="4"/>
  <c r="P51" i="4"/>
  <c r="P20" i="4"/>
  <c r="P21" i="4"/>
  <c r="P9" i="4"/>
  <c r="O49" i="4"/>
  <c r="O48" i="4" s="1"/>
  <c r="O46" i="4"/>
  <c r="O45" i="4"/>
  <c r="O41" i="4"/>
  <c r="O42" i="4"/>
  <c r="O40" i="4"/>
  <c r="O37" i="4"/>
  <c r="O34" i="4"/>
  <c r="O33" i="4" s="1"/>
  <c r="O31" i="4"/>
  <c r="O29" i="4" s="1"/>
  <c r="O30" i="4"/>
  <c r="O26" i="4"/>
  <c r="O24" i="4" s="1"/>
  <c r="O27" i="4"/>
  <c r="O25" i="4"/>
  <c r="O22" i="4"/>
  <c r="O20" i="4" s="1"/>
  <c r="O21" i="4"/>
  <c r="O16" i="4"/>
  <c r="O17" i="4"/>
  <c r="O18" i="4"/>
  <c r="O15" i="4"/>
  <c r="O12" i="4"/>
  <c r="M49" i="4"/>
  <c r="M48" i="4" s="1"/>
  <c r="M46" i="4"/>
  <c r="O44" i="4" s="1"/>
  <c r="M45" i="4"/>
  <c r="M42" i="4"/>
  <c r="M41" i="4"/>
  <c r="M39" i="4" s="1"/>
  <c r="M40" i="4"/>
  <c r="M36" i="4"/>
  <c r="M33" i="4"/>
  <c r="M29" i="4"/>
  <c r="M24" i="4"/>
  <c r="M22" i="4"/>
  <c r="M20" i="4"/>
  <c r="M14" i="4"/>
  <c r="M11" i="4"/>
  <c r="H30" i="4"/>
  <c r="J30" i="4"/>
  <c r="L30" i="4" s="1"/>
  <c r="K49" i="4"/>
  <c r="K48" i="4"/>
  <c r="J49" i="4"/>
  <c r="J48" i="4" s="1"/>
  <c r="G49" i="4"/>
  <c r="D49" i="4"/>
  <c r="N48" i="4"/>
  <c r="I48" i="4"/>
  <c r="H48" i="4"/>
  <c r="G48" i="4"/>
  <c r="F48" i="4"/>
  <c r="E48" i="4"/>
  <c r="D48" i="4"/>
  <c r="C48" i="4"/>
  <c r="B48" i="4"/>
  <c r="K46" i="4"/>
  <c r="K44" i="4" s="1"/>
  <c r="J46" i="4"/>
  <c r="L46" i="4" s="1"/>
  <c r="G46" i="4"/>
  <c r="D46" i="4"/>
  <c r="K45" i="4"/>
  <c r="J45" i="4"/>
  <c r="L45" i="4"/>
  <c r="G45" i="4"/>
  <c r="G44" i="4" s="1"/>
  <c r="D45" i="4"/>
  <c r="D44" i="4"/>
  <c r="N44" i="4"/>
  <c r="J44" i="4"/>
  <c r="I44" i="4"/>
  <c r="H44" i="4"/>
  <c r="F44" i="4"/>
  <c r="E44" i="4"/>
  <c r="C44" i="4"/>
  <c r="B44" i="4"/>
  <c r="K42" i="4"/>
  <c r="L42" i="4" s="1"/>
  <c r="J42" i="4"/>
  <c r="G42" i="4"/>
  <c r="D42" i="4"/>
  <c r="K41" i="4"/>
  <c r="J41" i="4"/>
  <c r="L41" i="4" s="1"/>
  <c r="J39" i="4"/>
  <c r="G41" i="4"/>
  <c r="D41" i="4"/>
  <c r="K40" i="4"/>
  <c r="K39" i="4" s="1"/>
  <c r="J40" i="4"/>
  <c r="G40" i="4"/>
  <c r="G39" i="4"/>
  <c r="D40" i="4"/>
  <c r="D39" i="4" s="1"/>
  <c r="N39" i="4"/>
  <c r="I39" i="4"/>
  <c r="H39" i="4"/>
  <c r="F39" i="4"/>
  <c r="E39" i="4"/>
  <c r="C39" i="4"/>
  <c r="B39" i="4"/>
  <c r="K37" i="4"/>
  <c r="K36" i="4"/>
  <c r="J37" i="4"/>
  <c r="J36" i="4"/>
  <c r="O36" i="4"/>
  <c r="N36" i="4"/>
  <c r="I36" i="4"/>
  <c r="H36" i="4"/>
  <c r="G36" i="4"/>
  <c r="F36" i="4"/>
  <c r="E36" i="4"/>
  <c r="D36" i="4"/>
  <c r="C36" i="4"/>
  <c r="B36" i="4"/>
  <c r="K34" i="4"/>
  <c r="J34" i="4"/>
  <c r="L34" i="4" s="1"/>
  <c r="G34" i="4"/>
  <c r="N33" i="4"/>
  <c r="N9" i="4"/>
  <c r="N51" i="4" s="1"/>
  <c r="K33" i="4"/>
  <c r="J33" i="4"/>
  <c r="I33" i="4"/>
  <c r="H33" i="4"/>
  <c r="G33" i="4"/>
  <c r="F33" i="4"/>
  <c r="E33" i="4"/>
  <c r="D33" i="4"/>
  <c r="C33" i="4"/>
  <c r="B33" i="4"/>
  <c r="B9" i="4" s="1"/>
  <c r="B51" i="4" s="1"/>
  <c r="K31" i="4"/>
  <c r="J31" i="4"/>
  <c r="L31" i="4"/>
  <c r="G31" i="4"/>
  <c r="K30" i="4"/>
  <c r="G30" i="4"/>
  <c r="G29" i="4" s="1"/>
  <c r="D30" i="4"/>
  <c r="N29" i="4"/>
  <c r="I29" i="4"/>
  <c r="F29" i="4"/>
  <c r="E29" i="4"/>
  <c r="D29" i="4"/>
  <c r="C29" i="4"/>
  <c r="B29" i="4"/>
  <c r="K27" i="4"/>
  <c r="J27" i="4"/>
  <c r="L27" i="4" s="1"/>
  <c r="K26" i="4"/>
  <c r="K24" i="4" s="1"/>
  <c r="J26" i="4"/>
  <c r="L26" i="4" s="1"/>
  <c r="G26" i="4"/>
  <c r="G24" i="4"/>
  <c r="D26" i="4"/>
  <c r="K25" i="4"/>
  <c r="J25" i="4"/>
  <c r="J24" i="4" s="1"/>
  <c r="G25" i="4"/>
  <c r="D25" i="4"/>
  <c r="N24" i="4"/>
  <c r="I24" i="4"/>
  <c r="H24" i="4"/>
  <c r="F24" i="4"/>
  <c r="E24" i="4"/>
  <c r="D24" i="4"/>
  <c r="C24" i="4"/>
  <c r="B24" i="4"/>
  <c r="K22" i="4"/>
  <c r="J22" i="4"/>
  <c r="L22" i="4" s="1"/>
  <c r="G22" i="4"/>
  <c r="D22" i="4"/>
  <c r="K21" i="4"/>
  <c r="J21" i="4"/>
  <c r="J20" i="4"/>
  <c r="G21" i="4"/>
  <c r="D21" i="4"/>
  <c r="D20" i="4" s="1"/>
  <c r="N20" i="4"/>
  <c r="K20" i="4"/>
  <c r="I20" i="4"/>
  <c r="H20" i="4"/>
  <c r="G20" i="4"/>
  <c r="F20" i="4"/>
  <c r="E20" i="4"/>
  <c r="C20" i="4"/>
  <c r="B20" i="4"/>
  <c r="K18" i="4"/>
  <c r="J18" i="4"/>
  <c r="L18" i="4" s="1"/>
  <c r="G18" i="4"/>
  <c r="D18" i="4"/>
  <c r="K17" i="4"/>
  <c r="J17" i="4"/>
  <c r="L17" i="4" s="1"/>
  <c r="G17" i="4"/>
  <c r="D17" i="4"/>
  <c r="D14" i="4"/>
  <c r="K16" i="4"/>
  <c r="J16" i="4"/>
  <c r="L16" i="4"/>
  <c r="G16" i="4"/>
  <c r="D16" i="4"/>
  <c r="K15" i="4"/>
  <c r="K14" i="4" s="1"/>
  <c r="J15" i="4"/>
  <c r="L15" i="4" s="1"/>
  <c r="G15" i="4"/>
  <c r="G14" i="4" s="1"/>
  <c r="D15" i="4"/>
  <c r="N14" i="4"/>
  <c r="I14" i="4"/>
  <c r="H14" i="4"/>
  <c r="F14" i="4"/>
  <c r="E14" i="4"/>
  <c r="C14" i="4"/>
  <c r="B14" i="4"/>
  <c r="K12" i="4"/>
  <c r="L12" i="4" s="1"/>
  <c r="J12" i="4"/>
  <c r="G12" i="4"/>
  <c r="O11" i="4"/>
  <c r="N11" i="4"/>
  <c r="K11" i="4"/>
  <c r="J11" i="4"/>
  <c r="I11" i="4"/>
  <c r="I9" i="4" s="1"/>
  <c r="I51" i="4" s="1"/>
  <c r="H11" i="4"/>
  <c r="H9" i="4" s="1"/>
  <c r="H51" i="4" s="1"/>
  <c r="G11" i="4"/>
  <c r="F11" i="4"/>
  <c r="E11" i="4"/>
  <c r="E9" i="4" s="1"/>
  <c r="E51" i="4" s="1"/>
  <c r="D11" i="4"/>
  <c r="C11" i="4"/>
  <c r="C9" i="4" s="1"/>
  <c r="C51" i="4" s="1"/>
  <c r="B11" i="4"/>
  <c r="F9" i="4"/>
  <c r="F51" i="4" s="1"/>
  <c r="K37" i="1"/>
  <c r="J37" i="1"/>
  <c r="J36" i="1"/>
  <c r="J9" i="1"/>
  <c r="J51" i="1"/>
  <c r="J27" i="1"/>
  <c r="K27" i="1"/>
  <c r="L27" i="1"/>
  <c r="P27" i="1"/>
  <c r="P24" i="1"/>
  <c r="B24" i="1"/>
  <c r="B9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D51" i="1"/>
  <c r="C9" i="1"/>
  <c r="C51" i="1"/>
  <c r="D9" i="1"/>
  <c r="E9" i="1"/>
  <c r="E51" i="1"/>
  <c r="F9" i="1"/>
  <c r="F51" i="1"/>
  <c r="G9" i="1"/>
  <c r="G51" i="1"/>
  <c r="M9" i="1"/>
  <c r="M51" i="1"/>
  <c r="C36" i="1"/>
  <c r="D36" i="1"/>
  <c r="E36" i="1"/>
  <c r="F36" i="1"/>
  <c r="G36" i="1"/>
  <c r="H36" i="1"/>
  <c r="H9" i="1"/>
  <c r="H51" i="1"/>
  <c r="I36" i="1"/>
  <c r="M36" i="1"/>
  <c r="N36" i="1"/>
  <c r="O36" i="1"/>
  <c r="B36" i="1"/>
  <c r="B33" i="1"/>
  <c r="O33" i="1"/>
  <c r="M48" i="1"/>
  <c r="N48" i="1"/>
  <c r="O48" i="1"/>
  <c r="P48" i="1"/>
  <c r="M44" i="1"/>
  <c r="N44" i="1"/>
  <c r="O44" i="1"/>
  <c r="P44" i="1"/>
  <c r="M39" i="1"/>
  <c r="N39" i="1"/>
  <c r="O39" i="1"/>
  <c r="M33" i="1"/>
  <c r="N33" i="1"/>
  <c r="P33" i="1"/>
  <c r="M29" i="1"/>
  <c r="N29" i="1"/>
  <c r="O29" i="1"/>
  <c r="P29" i="1"/>
  <c r="M20" i="1"/>
  <c r="N20" i="1"/>
  <c r="N9" i="1"/>
  <c r="N51" i="1"/>
  <c r="M14" i="1"/>
  <c r="N14" i="1"/>
  <c r="O14" i="1"/>
  <c r="M11" i="1"/>
  <c r="N11" i="1"/>
  <c r="O11" i="1"/>
  <c r="P15" i="1"/>
  <c r="P16" i="1"/>
  <c r="P17" i="1"/>
  <c r="P22" i="1"/>
  <c r="P23" i="1"/>
  <c r="P25" i="1"/>
  <c r="P26" i="1"/>
  <c r="P30" i="1"/>
  <c r="P31" i="1"/>
  <c r="P34" i="1"/>
  <c r="P40" i="1"/>
  <c r="P45" i="1"/>
  <c r="P46" i="1"/>
  <c r="P49" i="1"/>
  <c r="P21" i="1"/>
  <c r="P20" i="1"/>
  <c r="P9" i="1"/>
  <c r="P51" i="1"/>
  <c r="O27" i="1"/>
  <c r="O12" i="1"/>
  <c r="O15" i="1"/>
  <c r="O16" i="1"/>
  <c r="O17" i="1"/>
  <c r="O18" i="1"/>
  <c r="O21" i="1"/>
  <c r="O20" i="1"/>
  <c r="O9" i="1"/>
  <c r="O51" i="1"/>
  <c r="P52" i="1"/>
  <c r="O22" i="1"/>
  <c r="O23" i="1"/>
  <c r="O25" i="1"/>
  <c r="O26" i="1"/>
  <c r="O30" i="1"/>
  <c r="O31" i="1"/>
  <c r="O34" i="1"/>
  <c r="O37" i="1"/>
  <c r="O40" i="1"/>
  <c r="O41" i="1"/>
  <c r="O42" i="1"/>
  <c r="O45" i="1"/>
  <c r="O46" i="1"/>
  <c r="O49" i="1"/>
  <c r="G34" i="1"/>
  <c r="G31" i="1"/>
  <c r="G12" i="1"/>
  <c r="G11" i="1"/>
  <c r="K34" i="1"/>
  <c r="K33" i="1"/>
  <c r="J34" i="1"/>
  <c r="J33" i="1"/>
  <c r="C33" i="1"/>
  <c r="D33" i="1"/>
  <c r="E33" i="1"/>
  <c r="F33" i="1"/>
  <c r="G33" i="1"/>
  <c r="H33" i="1"/>
  <c r="I33" i="1"/>
  <c r="C29" i="1"/>
  <c r="E29" i="1"/>
  <c r="F29" i="1"/>
  <c r="H29" i="1"/>
  <c r="I29" i="1"/>
  <c r="B29" i="1"/>
  <c r="K31" i="1"/>
  <c r="J31" i="1"/>
  <c r="K12" i="1"/>
  <c r="K11" i="1"/>
  <c r="J12" i="1"/>
  <c r="J11" i="1"/>
  <c r="C11" i="1"/>
  <c r="D11" i="1"/>
  <c r="E11" i="1"/>
  <c r="F11" i="1"/>
  <c r="H11" i="1"/>
  <c r="I11" i="1"/>
  <c r="B11" i="1"/>
  <c r="K46" i="1"/>
  <c r="J46" i="1"/>
  <c r="K26" i="1"/>
  <c r="J26" i="1"/>
  <c r="K22" i="1"/>
  <c r="J22" i="1"/>
  <c r="G22" i="1"/>
  <c r="G46" i="1"/>
  <c r="G45" i="1"/>
  <c r="G26" i="1"/>
  <c r="G18" i="1"/>
  <c r="F48" i="1"/>
  <c r="H48" i="1"/>
  <c r="I48" i="1"/>
  <c r="F44" i="1"/>
  <c r="H44" i="1"/>
  <c r="I44" i="1"/>
  <c r="F39" i="1"/>
  <c r="H39" i="1"/>
  <c r="I39" i="1"/>
  <c r="E20" i="1"/>
  <c r="F20" i="1"/>
  <c r="H20" i="1"/>
  <c r="I20" i="1"/>
  <c r="F14" i="1"/>
  <c r="H14" i="1"/>
  <c r="I14" i="1"/>
  <c r="E48" i="1"/>
  <c r="E44" i="1"/>
  <c r="E39" i="1"/>
  <c r="E14" i="1"/>
  <c r="C20" i="1"/>
  <c r="C14" i="1"/>
  <c r="D49" i="1"/>
  <c r="D48" i="1"/>
  <c r="C48" i="1"/>
  <c r="B48" i="1"/>
  <c r="D46" i="1"/>
  <c r="D44" i="1"/>
  <c r="D45" i="1"/>
  <c r="C44" i="1"/>
  <c r="B44" i="1"/>
  <c r="D42" i="1"/>
  <c r="D39" i="1"/>
  <c r="D41" i="1"/>
  <c r="D40" i="1"/>
  <c r="C39" i="1"/>
  <c r="B39" i="1"/>
  <c r="D30" i="1"/>
  <c r="D29" i="1"/>
  <c r="D26" i="1"/>
  <c r="D25" i="1"/>
  <c r="D22" i="1"/>
  <c r="D21" i="1"/>
  <c r="B20" i="1"/>
  <c r="D18" i="1"/>
  <c r="D17" i="1"/>
  <c r="D16" i="1"/>
  <c r="D15" i="1"/>
  <c r="B14" i="1"/>
  <c r="K18" i="1"/>
  <c r="L18" i="1"/>
  <c r="J18" i="1"/>
  <c r="K45" i="1"/>
  <c r="K44" i="1"/>
  <c r="J45" i="1"/>
  <c r="K16" i="1"/>
  <c r="K17" i="1"/>
  <c r="K21" i="1"/>
  <c r="K20" i="1"/>
  <c r="K25" i="1"/>
  <c r="K30" i="1"/>
  <c r="K40" i="1"/>
  <c r="K41" i="1"/>
  <c r="K42" i="1"/>
  <c r="K49" i="1"/>
  <c r="K48" i="1"/>
  <c r="J16" i="1"/>
  <c r="L16" i="1"/>
  <c r="J17" i="1"/>
  <c r="L17" i="1"/>
  <c r="J21" i="1"/>
  <c r="J20" i="1"/>
  <c r="J25" i="1"/>
  <c r="J30" i="1"/>
  <c r="J29" i="1"/>
  <c r="J40" i="1"/>
  <c r="L40" i="1"/>
  <c r="J41" i="1"/>
  <c r="J42" i="1"/>
  <c r="J49" i="1"/>
  <c r="J48" i="1"/>
  <c r="K15" i="1"/>
  <c r="K14" i="1"/>
  <c r="J15" i="1"/>
  <c r="G49" i="1"/>
  <c r="G48" i="1"/>
  <c r="G42" i="1"/>
  <c r="G41" i="1"/>
  <c r="G40" i="1"/>
  <c r="G30" i="1"/>
  <c r="G29" i="1"/>
  <c r="G25" i="1"/>
  <c r="G21" i="1"/>
  <c r="G20" i="1"/>
  <c r="G17" i="1"/>
  <c r="G16" i="1"/>
  <c r="G15" i="1"/>
  <c r="D20" i="1"/>
  <c r="L49" i="1"/>
  <c r="L48" i="1"/>
  <c r="L12" i="1"/>
  <c r="L11" i="1"/>
  <c r="D14" i="1"/>
  <c r="L46" i="1"/>
  <c r="L25" i="1"/>
  <c r="K29" i="1"/>
  <c r="G44" i="1"/>
  <c r="L26" i="1"/>
  <c r="L21" i="1"/>
  <c r="G14" i="1"/>
  <c r="G39" i="1"/>
  <c r="L15" i="1"/>
  <c r="L34" i="1"/>
  <c r="L33" i="1"/>
  <c r="L41" i="1"/>
  <c r="L22" i="1"/>
  <c r="J44" i="1"/>
  <c r="L30" i="1"/>
  <c r="J14" i="1"/>
  <c r="L31" i="1"/>
  <c r="L45" i="1"/>
  <c r="L44" i="1"/>
  <c r="L29" i="1"/>
  <c r="L20" i="1"/>
  <c r="B51" i="1"/>
  <c r="J39" i="1"/>
  <c r="L42" i="1"/>
  <c r="P42" i="1"/>
  <c r="L37" i="1"/>
  <c r="L36" i="1"/>
  <c r="L9" i="1"/>
  <c r="L51" i="1"/>
  <c r="K39" i="1"/>
  <c r="K9" i="1"/>
  <c r="K51" i="1"/>
  <c r="K36" i="1"/>
  <c r="I9" i="1"/>
  <c r="I51" i="1"/>
  <c r="P41" i="1"/>
  <c r="P39" i="1"/>
  <c r="P18" i="1"/>
  <c r="P14" i="1"/>
  <c r="L14" i="1"/>
  <c r="P12" i="1"/>
  <c r="P11" i="1"/>
  <c r="L39" i="1"/>
  <c r="L37" i="4"/>
  <c r="L36" i="4" s="1"/>
  <c r="O14" i="4"/>
  <c r="K29" i="4"/>
  <c r="P37" i="1"/>
  <c r="P36" i="1"/>
  <c r="H29" i="4"/>
  <c r="J29" i="4"/>
  <c r="L21" i="4"/>
  <c r="O39" i="4" l="1"/>
  <c r="O9" i="4" s="1"/>
  <c r="O51" i="4" s="1"/>
  <c r="M44" i="4"/>
  <c r="M9" i="4" s="1"/>
  <c r="M51" i="4" s="1"/>
  <c r="L11" i="4"/>
  <c r="L44" i="4"/>
  <c r="L29" i="4"/>
  <c r="G9" i="4"/>
  <c r="G51" i="4" s="1"/>
  <c r="K9" i="4"/>
  <c r="K51" i="4" s="1"/>
  <c r="L20" i="4"/>
  <c r="D9" i="4"/>
  <c r="D51" i="4" s="1"/>
  <c r="L14" i="4"/>
  <c r="J9" i="4"/>
  <c r="J51" i="4" s="1"/>
  <c r="L33" i="4"/>
  <c r="J14" i="4"/>
  <c r="L25" i="4"/>
  <c r="L40" i="4"/>
  <c r="L49" i="4"/>
  <c r="L39" i="4" l="1"/>
  <c r="L24" i="4"/>
  <c r="L9" i="4" s="1"/>
  <c r="L51" i="4" s="1"/>
  <c r="L48" i="4"/>
</calcChain>
</file>

<file path=xl/sharedStrings.xml><?xml version="1.0" encoding="utf-8"?>
<sst xmlns="http://schemas.openxmlformats.org/spreadsheetml/2006/main" count="111" uniqueCount="54">
  <si>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</si>
  <si>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</si>
  <si>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</si>
  <si>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</si>
  <si>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</si>
  <si>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</si>
  <si>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</si>
  <si>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</si>
  <si>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</si>
  <si>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</si>
  <si>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</si>
  <si>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Közvilágítás korszerűsítés folytatása (LED) - Koppánymonostor</t>
  </si>
  <si>
    <t>091140 Óvodai nevelés, ellátás működési feladatai</t>
  </si>
  <si>
    <t>Komáromi Tóparti Óvoda kerékpártároló oldalfalaira burkolat felrakása</t>
  </si>
  <si>
    <t>Komáromi Szőnyi Színes Óvoda Napocska csoport padló csere</t>
  </si>
  <si>
    <t>Komáromi Tóparti Óvoda villamos hálózat felújításának folytatása az emeleti részen</t>
  </si>
  <si>
    <t>104035 Gyermekétkeztetés bölcsődében, fogyatékosok nappali intézményében</t>
  </si>
  <si>
    <t>Aprótalpak Bölcsőde zöldség raktár feltöltése, injektálása</t>
  </si>
  <si>
    <t>107013 Hajléktalanok átmeneti ellátása</t>
  </si>
  <si>
    <t>045160 Közutak, hidak, alagutak üzemeltetése, fenntartása</t>
  </si>
  <si>
    <t>Út, járda felújítási tervek</t>
  </si>
  <si>
    <t>Budai Nagy Antal út és és járda felújítási terve</t>
  </si>
  <si>
    <t>Ady Endre utca út, járda, csapadékvíz elvezetés felújításának tervezése</t>
  </si>
  <si>
    <t>Fok, Vasút utca út,járda,csapadékvíz elvezetés, felújítási terveinek elkészítése</t>
  </si>
  <si>
    <t>GFT 2022-ben elvégzett munkák szennyvíz</t>
  </si>
  <si>
    <t>GFT 2022. 12.31-ig el nem végzett munkák szennyvíz</t>
  </si>
  <si>
    <t>GFT 2022-ben elvégzett munkák ivóvíz</t>
  </si>
  <si>
    <t>GFT 2022. 12. 31-ig el nem végzett munkák ivóvíz</t>
  </si>
  <si>
    <t>Zsebibaba Bölcsőde befejező konyha átalakítási munkái</t>
  </si>
  <si>
    <t>Pince kibetonozása</t>
  </si>
  <si>
    <t>Komárom Város  2023. évi felújítási előirányzatának módosítása célonként (ÁFÁ-val)</t>
  </si>
  <si>
    <t>1/2023. (I.27.) önk rendelet eredeti ei összesen</t>
  </si>
  <si>
    <t>013350 Az önkormányzati vagyonnal való gazdálkodással kapcsolatos feladatok</t>
  </si>
  <si>
    <t>Sport utca 795 HRSZ alatti vízmű telephelyen gázkazán csere</t>
  </si>
  <si>
    <t xml:space="preserve">Közvilágítás korszerűsítés folytatása (LED) </t>
  </si>
  <si>
    <t>066020 Város-, községgazdálkodási egyéb szolgáltatások</t>
  </si>
  <si>
    <t>Szabadság téri szökőkút vízgépészeti felújítása</t>
  </si>
  <si>
    <t>16/2023.(X.12.) önk rend módosított ei</t>
  </si>
  <si>
    <t>/2024.(..) önk rend módosított ei</t>
  </si>
  <si>
    <t>100 M alatti átcsop</t>
  </si>
  <si>
    <t>alap</t>
  </si>
  <si>
    <t>áfa</t>
  </si>
  <si>
    <t>összesen</t>
  </si>
  <si>
    <t>081061 Szabadidős park, fürdő és strandszolgáltatás</t>
  </si>
  <si>
    <t>Thermál Hotel felújítás</t>
  </si>
  <si>
    <t>Sport utcai vízmű telepen gázkazán csere</t>
  </si>
  <si>
    <t>Teljesülés E Ft</t>
  </si>
  <si>
    <t>Ei igény E Ft</t>
  </si>
  <si>
    <t>85. Bevételtöbblettből</t>
  </si>
  <si>
    <t>Javasolt módosítás</t>
  </si>
  <si>
    <t>Teljesítés %-a</t>
  </si>
  <si>
    <t xml:space="preserve">Teljesülés E Ft
</t>
  </si>
  <si>
    <t>Komárom Város  2023. évi felújítási kiadásai (ÁFÁ-val)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</si>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</sst>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Border="1"/>
    <xf numFmtId="3" fontId="4" fillId="0" borderId="2" xfId="0" applyNumberFormat="1" applyFont="1" applyBorder="1"/>
    <xf numFmtId="3" fontId="6" fillId="0" borderId="2" xfId="0" applyNumberFormat="1" applyFont="1" applyBorder="1" applyAlignment="1">
      <alignment wrapText="1"/>
    </xf>
    <xf numFmtId="3" fontId="6" fillId="0" borderId="2" xfId="0" applyNumberFormat="1" applyFont="1" applyBorder="1"/>
    <xf numFmtId="49" fontId="3" fillId="0" borderId="0" xfId="0" applyNumberFormat="1" applyFont="1"/>
    <xf numFmtId="49" fontId="2" fillId="0" borderId="0" xfId="0" applyNumberFormat="1" applyFont="1"/>
    <xf numFmtId="49" fontId="4" fillId="0" borderId="2" xfId="0" applyNumberFormat="1" applyFont="1" applyBorder="1"/>
    <xf numFmtId="49" fontId="6" fillId="0" borderId="2" xfId="0" applyNumberFormat="1" applyFont="1" applyBorder="1"/>
    <xf numFmtId="3" fontId="6" fillId="3" borderId="2" xfId="0" applyNumberFormat="1" applyFont="1" applyFill="1" applyBorder="1" applyAlignment="1">
      <alignment wrapText="1"/>
    </xf>
    <xf numFmtId="3" fontId="6" fillId="0" borderId="2" xfId="0" applyNumberFormat="1" applyFont="1" applyBorder="1" applyAlignment="1">
      <alignment horizontal="right"/>
    </xf>
    <xf numFmtId="3" fontId="3" fillId="0" borderId="2" xfId="0" applyNumberFormat="1" applyFont="1" applyBorder="1"/>
    <xf numFmtId="0" fontId="0" fillId="0" borderId="2" xfId="0" applyBorder="1"/>
    <xf numFmtId="3" fontId="4" fillId="3" borderId="2" xfId="0" applyNumberFormat="1" applyFont="1" applyFill="1" applyBorder="1"/>
    <xf numFmtId="3" fontId="4" fillId="0" borderId="2" xfId="0" applyNumberFormat="1" applyFont="1" applyBorder="1" applyAlignment="1">
      <alignment horizontal="right"/>
    </xf>
    <xf numFmtId="49" fontId="6" fillId="3" borderId="2" xfId="0" applyNumberFormat="1" applyFont="1" applyFill="1" applyBorder="1"/>
    <xf numFmtId="3" fontId="6" fillId="3" borderId="2" xfId="0" applyNumberFormat="1" applyFont="1" applyFill="1" applyBorder="1"/>
    <xf numFmtId="0" fontId="2" fillId="0" borderId="2" xfId="0" applyFont="1" applyBorder="1"/>
    <xf numFmtId="3" fontId="2" fillId="0" borderId="0" xfId="0" applyNumberFormat="1" applyFont="1"/>
    <xf numFmtId="0" fontId="2" fillId="0" borderId="3" xfId="0" applyFont="1" applyBorder="1"/>
    <xf numFmtId="3" fontId="6" fillId="0" borderId="3" xfId="0" applyNumberFormat="1" applyFont="1" applyBorder="1"/>
    <xf numFmtId="0" fontId="3" fillId="0" borderId="2" xfId="0" applyFont="1" applyBorder="1"/>
    <xf numFmtId="3" fontId="0" fillId="0" borderId="2" xfId="0" applyNumberFormat="1" applyBorder="1"/>
    <xf numFmtId="164" fontId="4" fillId="2" borderId="2" xfId="1" applyFont="1" applyFill="1" applyBorder="1" applyAlignment="1">
      <alignment horizontal="right" vertical="center" wrapText="1"/>
    </xf>
    <xf numFmtId="4" fontId="4" fillId="0" borderId="2" xfId="0" applyNumberFormat="1" applyFont="1" applyBorder="1"/>
    <xf numFmtId="2" fontId="2" fillId="0" borderId="2" xfId="0" applyNumberFormat="1" applyFont="1" applyBorder="1"/>
    <xf numFmtId="2" fontId="3" fillId="0" borderId="2" xfId="0" applyNumberFormat="1" applyFont="1" applyBorder="1"/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4" borderId="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79"/>
  <sheetViews>
    <sheetView tabSelected="1" zoomScaleNormal="100" workbookViewId="0">
      <pane ySplit="8" topLeftCell="A9" activePane="bottomLeft" state="frozen"/>
      <selection pane="bottomLeft" activeCell="J6" sqref="J6:L6"/>
    </sheetView>
  </sheetViews>
  <sheetFormatPr defaultRowHeight="12.75" x14ac:dyDescent="0.2"/>
  <cols>
    <col min="1" max="1" width="83.85546875" style="2" customWidth="1"/>
    <col min="2" max="3" width="9.5703125" style="2" customWidth="1"/>
    <col min="4" max="4" width="10.7109375" style="2" customWidth="1"/>
    <col min="5" max="7" width="10.7109375" style="2" hidden="1" customWidth="1"/>
    <col min="8" max="9" width="9.5703125" style="2" hidden="1" customWidth="1"/>
    <col min="10" max="12" width="9.5703125" style="2" customWidth="1"/>
    <col min="13" max="15" width="9.140625" style="2"/>
    <col min="16" max="16" width="15.7109375" style="2" customWidth="1"/>
    <col min="17" max="16384" width="9.140625" style="2"/>
  </cols>
  <sheetData>
    <row r="2" spans="1:16" x14ac:dyDescent="0.2">
      <c r="P2" s="1" t="s">
        <v>6</v>
      </c>
    </row>
    <row r="3" spans="1:16" ht="12.75" customHeight="1" x14ac:dyDescent="0.2">
      <c r="A3" s="33" t="s">
        <v>52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x14ac:dyDescent="0.2">
      <c r="A4" s="3"/>
      <c r="B4" s="3"/>
      <c r="H4" s="4"/>
      <c r="I4" s="4"/>
      <c r="J4" s="4"/>
      <c r="K4" s="45"/>
      <c r="L4" s="45"/>
    </row>
    <row r="5" spans="1:16" x14ac:dyDescent="0.2">
      <c r="H5" s="1"/>
      <c r="I5" s="1"/>
      <c r="J5" s="1"/>
      <c r="K5" s="1"/>
      <c r="L5" s="1"/>
      <c r="P5" s="1" t="s">
        <v>4</v>
      </c>
    </row>
    <row r="6" spans="1:16" ht="23.25" customHeight="1" x14ac:dyDescent="0.2">
      <c r="A6" s="39" t="s">
        <v>0</v>
      </c>
      <c r="B6" s="39" t="s">
        <v>2</v>
      </c>
      <c r="C6" s="39" t="s">
        <v>3</v>
      </c>
      <c r="D6" s="39" t="s">
        <v>31</v>
      </c>
      <c r="E6" s="42" t="s">
        <v>37</v>
      </c>
      <c r="F6" s="43"/>
      <c r="G6" s="44"/>
      <c r="H6" s="42" t="s">
        <v>49</v>
      </c>
      <c r="I6" s="44"/>
      <c r="J6" s="42" t="s">
        <v>53</v>
      </c>
      <c r="K6" s="43"/>
      <c r="L6" s="44"/>
      <c r="M6" s="36" t="s">
        <v>51</v>
      </c>
      <c r="N6" s="37"/>
      <c r="O6" s="38"/>
      <c r="P6" s="37" t="s">
        <v>50</v>
      </c>
    </row>
    <row r="7" spans="1:16" ht="19.5" customHeight="1" x14ac:dyDescent="0.2">
      <c r="A7" s="41"/>
      <c r="B7" s="41"/>
      <c r="C7" s="41"/>
      <c r="D7" s="41"/>
      <c r="E7" s="39" t="s">
        <v>2</v>
      </c>
      <c r="F7" s="39" t="s">
        <v>3</v>
      </c>
      <c r="G7" s="34" t="s">
        <v>5</v>
      </c>
      <c r="H7" s="39" t="s">
        <v>2</v>
      </c>
      <c r="I7" s="39" t="s">
        <v>3</v>
      </c>
      <c r="J7" s="39" t="s">
        <v>2</v>
      </c>
      <c r="K7" s="39" t="s">
        <v>3</v>
      </c>
      <c r="L7" s="34" t="s">
        <v>5</v>
      </c>
      <c r="M7" s="39" t="s">
        <v>2</v>
      </c>
      <c r="N7" s="39" t="s">
        <v>3</v>
      </c>
      <c r="O7" s="34" t="s">
        <v>5</v>
      </c>
      <c r="P7" s="37"/>
    </row>
    <row r="8" spans="1:16" ht="19.5" customHeight="1" x14ac:dyDescent="0.2">
      <c r="A8" s="40"/>
      <c r="B8" s="40"/>
      <c r="C8" s="40"/>
      <c r="D8" s="40"/>
      <c r="E8" s="40"/>
      <c r="F8" s="40"/>
      <c r="G8" s="35"/>
      <c r="H8" s="40"/>
      <c r="I8" s="40"/>
      <c r="J8" s="40"/>
      <c r="K8" s="40"/>
      <c r="L8" s="35"/>
      <c r="M8" s="40"/>
      <c r="N8" s="40"/>
      <c r="O8" s="35"/>
      <c r="P8" s="37"/>
    </row>
    <row r="9" spans="1:16" ht="15.75" customHeight="1" x14ac:dyDescent="0.2">
      <c r="A9" s="5" t="s">
        <v>7</v>
      </c>
      <c r="B9" s="6">
        <f>SUM(B11,B14,B20,B24,B29,B33,B36,B39,B44,B48)</f>
        <v>1502292</v>
      </c>
      <c r="C9" s="6">
        <f t="shared" ref="C9:O9" si="0">SUM(C11,C14,C20,C24,C29,C33,C36,C39,C44,C48)</f>
        <v>0</v>
      </c>
      <c r="D9" s="6">
        <f t="shared" si="0"/>
        <v>1502292</v>
      </c>
      <c r="E9" s="6">
        <f t="shared" si="0"/>
        <v>1434234</v>
      </c>
      <c r="F9" s="6">
        <f t="shared" si="0"/>
        <v>0</v>
      </c>
      <c r="G9" s="6">
        <f t="shared" si="0"/>
        <v>1434234</v>
      </c>
      <c r="H9" s="6">
        <f>SUM(H11,H14,H20,H24,H29,H33,H36,H39,H44,H48)</f>
        <v>-1282983</v>
      </c>
      <c r="I9" s="6">
        <f t="shared" si="0"/>
        <v>0</v>
      </c>
      <c r="J9" s="6">
        <f t="shared" si="0"/>
        <v>151251</v>
      </c>
      <c r="K9" s="6">
        <f t="shared" si="0"/>
        <v>0</v>
      </c>
      <c r="L9" s="6">
        <f t="shared" si="0"/>
        <v>151251</v>
      </c>
      <c r="M9" s="6">
        <f t="shared" si="0"/>
        <v>151250</v>
      </c>
      <c r="N9" s="6">
        <f t="shared" si="0"/>
        <v>0</v>
      </c>
      <c r="O9" s="6">
        <f t="shared" si="0"/>
        <v>151250</v>
      </c>
      <c r="P9" s="29">
        <f>+O9/L9*100</f>
        <v>99.999338847346465</v>
      </c>
    </row>
    <row r="10" spans="1:16" x14ac:dyDescent="0.2">
      <c r="A10" s="14"/>
      <c r="B10" s="10"/>
      <c r="C10" s="10"/>
      <c r="D10" s="15"/>
      <c r="E10" s="18"/>
      <c r="F10" s="18"/>
      <c r="G10" s="18"/>
      <c r="H10" s="18"/>
      <c r="I10" s="18"/>
      <c r="J10" s="18"/>
      <c r="K10" s="18"/>
      <c r="L10" s="18"/>
      <c r="M10" s="23"/>
      <c r="N10" s="23"/>
      <c r="O10" s="25"/>
      <c r="P10" s="23"/>
    </row>
    <row r="11" spans="1:16" x14ac:dyDescent="0.2">
      <c r="A11" s="13" t="s">
        <v>32</v>
      </c>
      <c r="B11" s="8">
        <f>SUM(B12)</f>
        <v>0</v>
      </c>
      <c r="C11" s="8">
        <f t="shared" ref="C11:O11" si="1">SUM(C12)</f>
        <v>0</v>
      </c>
      <c r="D11" s="8">
        <f t="shared" si="1"/>
        <v>0</v>
      </c>
      <c r="E11" s="8">
        <f t="shared" si="1"/>
        <v>2412</v>
      </c>
      <c r="F11" s="8">
        <f t="shared" si="1"/>
        <v>0</v>
      </c>
      <c r="G11" s="8">
        <f t="shared" si="1"/>
        <v>2412</v>
      </c>
      <c r="H11" s="8">
        <f t="shared" si="1"/>
        <v>-2412</v>
      </c>
      <c r="I11" s="8">
        <f t="shared" si="1"/>
        <v>0</v>
      </c>
      <c r="J11" s="8">
        <f t="shared" si="1"/>
        <v>0</v>
      </c>
      <c r="K11" s="8">
        <f t="shared" si="1"/>
        <v>0</v>
      </c>
      <c r="L11" s="8">
        <f t="shared" si="1"/>
        <v>0</v>
      </c>
      <c r="M11" s="8">
        <f t="shared" si="1"/>
        <v>0</v>
      </c>
      <c r="N11" s="8">
        <f t="shared" si="1"/>
        <v>0</v>
      </c>
      <c r="O11" s="8">
        <f t="shared" si="1"/>
        <v>0</v>
      </c>
      <c r="P11" s="23"/>
    </row>
    <row r="12" spans="1:16" x14ac:dyDescent="0.2">
      <c r="A12" s="14" t="s">
        <v>33</v>
      </c>
      <c r="B12" s="15"/>
      <c r="C12" s="15"/>
      <c r="D12" s="15"/>
      <c r="E12" s="15">
        <v>2412</v>
      </c>
      <c r="F12" s="15"/>
      <c r="G12" s="15">
        <f>SUM(E12:F12)</f>
        <v>2412</v>
      </c>
      <c r="H12" s="9">
        <v>-2412</v>
      </c>
      <c r="I12" s="15"/>
      <c r="J12" s="15">
        <f>SUM(E12,H12)</f>
        <v>0</v>
      </c>
      <c r="K12" s="15">
        <f>SUM(F12,I12)</f>
        <v>0</v>
      </c>
      <c r="L12" s="15">
        <f>SUM(J12:K12)</f>
        <v>0</v>
      </c>
      <c r="M12" s="26">
        <v>0</v>
      </c>
      <c r="N12" s="10"/>
      <c r="O12" s="26">
        <f>+M12+N12</f>
        <v>0</v>
      </c>
      <c r="P12" s="23"/>
    </row>
    <row r="13" spans="1:16" x14ac:dyDescent="0.2">
      <c r="A13" s="14"/>
      <c r="B13" s="10"/>
      <c r="C13" s="10"/>
      <c r="D13" s="15"/>
      <c r="E13" s="18"/>
      <c r="F13" s="18"/>
      <c r="G13" s="18"/>
      <c r="H13" s="18"/>
      <c r="I13" s="18"/>
      <c r="J13" s="18"/>
      <c r="K13" s="18"/>
      <c r="L13" s="18"/>
      <c r="M13" s="26"/>
      <c r="N13" s="10"/>
      <c r="O13" s="26"/>
      <c r="P13" s="23"/>
    </row>
    <row r="14" spans="1:16" x14ac:dyDescent="0.2">
      <c r="A14" s="13" t="s">
        <v>19</v>
      </c>
      <c r="B14" s="8">
        <f>SUM(B15:B18)</f>
        <v>35150</v>
      </c>
      <c r="C14" s="8">
        <f>SUM(C15:C18)</f>
        <v>0</v>
      </c>
      <c r="D14" s="8">
        <f>SUM(D15:D18)</f>
        <v>35150</v>
      </c>
      <c r="E14" s="8">
        <f>SUM(E15:E18)</f>
        <v>35150</v>
      </c>
      <c r="F14" s="8">
        <f t="shared" ref="F14:O14" si="2">SUM(F15:F18)</f>
        <v>0</v>
      </c>
      <c r="G14" s="8">
        <f t="shared" si="2"/>
        <v>35150</v>
      </c>
      <c r="H14" s="8">
        <f t="shared" si="2"/>
        <v>-35150</v>
      </c>
      <c r="I14" s="8">
        <f t="shared" si="2"/>
        <v>0</v>
      </c>
      <c r="J14" s="8">
        <f t="shared" si="2"/>
        <v>0</v>
      </c>
      <c r="K14" s="8">
        <f t="shared" si="2"/>
        <v>0</v>
      </c>
      <c r="L14" s="8">
        <f t="shared" si="2"/>
        <v>0</v>
      </c>
      <c r="M14" s="8">
        <f t="shared" ref="M14" si="3">SUM(M15:M18)</f>
        <v>0</v>
      </c>
      <c r="N14" s="8">
        <f t="shared" si="2"/>
        <v>0</v>
      </c>
      <c r="O14" s="8">
        <f t="shared" si="2"/>
        <v>0</v>
      </c>
      <c r="P14" s="23"/>
    </row>
    <row r="15" spans="1:16" x14ac:dyDescent="0.2">
      <c r="A15" s="14" t="s">
        <v>20</v>
      </c>
      <c r="B15" s="10">
        <v>11000</v>
      </c>
      <c r="C15" s="10"/>
      <c r="D15" s="15">
        <f>SUM(B15:C15)</f>
        <v>11000</v>
      </c>
      <c r="E15" s="10">
        <v>11000</v>
      </c>
      <c r="F15" s="10"/>
      <c r="G15" s="15">
        <f>SUM(E15:F15)</f>
        <v>11000</v>
      </c>
      <c r="H15" s="10">
        <v>-11000</v>
      </c>
      <c r="I15" s="10"/>
      <c r="J15" s="10">
        <f t="shared" ref="J15:K18" si="4">SUM(E15,H15)</f>
        <v>0</v>
      </c>
      <c r="K15" s="10">
        <f t="shared" si="4"/>
        <v>0</v>
      </c>
      <c r="L15" s="10">
        <f>SUM(J15:K15)</f>
        <v>0</v>
      </c>
      <c r="M15" s="26">
        <v>0</v>
      </c>
      <c r="N15" s="10"/>
      <c r="O15" s="26">
        <f>+M15+N15</f>
        <v>0</v>
      </c>
      <c r="P15" s="23"/>
    </row>
    <row r="16" spans="1:16" x14ac:dyDescent="0.2">
      <c r="A16" s="21" t="s">
        <v>21</v>
      </c>
      <c r="B16" s="10">
        <v>5250</v>
      </c>
      <c r="C16" s="10"/>
      <c r="D16" s="15">
        <f>SUM(B16:C16)</f>
        <v>5250</v>
      </c>
      <c r="E16" s="10">
        <v>5250</v>
      </c>
      <c r="F16" s="10"/>
      <c r="G16" s="15">
        <f>SUM(E16:F16)</f>
        <v>5250</v>
      </c>
      <c r="H16" s="10">
        <v>-5250</v>
      </c>
      <c r="I16" s="10"/>
      <c r="J16" s="10">
        <f t="shared" si="4"/>
        <v>0</v>
      </c>
      <c r="K16" s="10">
        <f t="shared" si="4"/>
        <v>0</v>
      </c>
      <c r="L16" s="10">
        <f>SUM(J16:K16)</f>
        <v>0</v>
      </c>
      <c r="M16" s="26">
        <v>0</v>
      </c>
      <c r="N16" s="10"/>
      <c r="O16" s="26">
        <f t="shared" ref="O16:O18" si="5">+M16+N16</f>
        <v>0</v>
      </c>
      <c r="P16" s="23"/>
    </row>
    <row r="17" spans="1:16" x14ac:dyDescent="0.2">
      <c r="A17" s="21" t="s">
        <v>22</v>
      </c>
      <c r="B17" s="10">
        <v>9500</v>
      </c>
      <c r="C17" s="10"/>
      <c r="D17" s="15">
        <f>SUM(B17:C17)</f>
        <v>9500</v>
      </c>
      <c r="E17" s="10">
        <v>9500</v>
      </c>
      <c r="F17" s="10"/>
      <c r="G17" s="15">
        <f>SUM(E17:F17)</f>
        <v>9500</v>
      </c>
      <c r="H17" s="9">
        <v>-9500</v>
      </c>
      <c r="I17" s="18"/>
      <c r="J17" s="10">
        <f t="shared" si="4"/>
        <v>0</v>
      </c>
      <c r="K17" s="10">
        <f t="shared" si="4"/>
        <v>0</v>
      </c>
      <c r="L17" s="10">
        <f>SUM(J17:K17)</f>
        <v>0</v>
      </c>
      <c r="M17" s="26">
        <v>0</v>
      </c>
      <c r="N17" s="10"/>
      <c r="O17" s="26">
        <f t="shared" si="5"/>
        <v>0</v>
      </c>
      <c r="P17" s="23"/>
    </row>
    <row r="18" spans="1:16" x14ac:dyDescent="0.2">
      <c r="A18" s="21" t="s">
        <v>23</v>
      </c>
      <c r="B18" s="10">
        <v>9400</v>
      </c>
      <c r="C18" s="10"/>
      <c r="D18" s="15">
        <f>SUM(B18:C18)</f>
        <v>9400</v>
      </c>
      <c r="E18" s="10">
        <v>9400</v>
      </c>
      <c r="F18" s="10"/>
      <c r="G18" s="15">
        <f>SUM(E18:F18)</f>
        <v>9400</v>
      </c>
      <c r="H18" s="9">
        <v>-9400</v>
      </c>
      <c r="I18" s="15"/>
      <c r="J18" s="10">
        <f t="shared" si="4"/>
        <v>0</v>
      </c>
      <c r="K18" s="10">
        <f t="shared" si="4"/>
        <v>0</v>
      </c>
      <c r="L18" s="10">
        <f>SUM(J18:K18)</f>
        <v>0</v>
      </c>
      <c r="M18" s="26">
        <v>0</v>
      </c>
      <c r="N18" s="10"/>
      <c r="O18" s="26">
        <f t="shared" si="5"/>
        <v>0</v>
      </c>
      <c r="P18" s="23"/>
    </row>
    <row r="19" spans="1:16" x14ac:dyDescent="0.2">
      <c r="A19" s="14"/>
      <c r="B19" s="10"/>
      <c r="C19" s="10"/>
      <c r="D19" s="15"/>
      <c r="E19" s="10"/>
      <c r="F19" s="10"/>
      <c r="G19" s="15"/>
      <c r="H19" s="10"/>
      <c r="I19" s="10"/>
      <c r="J19" s="10"/>
      <c r="K19" s="10"/>
      <c r="L19" s="10"/>
      <c r="M19" s="26"/>
      <c r="N19" s="10"/>
      <c r="O19" s="26"/>
      <c r="P19" s="23"/>
    </row>
    <row r="20" spans="1:16" x14ac:dyDescent="0.2">
      <c r="A20" s="13" t="s">
        <v>8</v>
      </c>
      <c r="B20" s="8">
        <f>SUM(B21:B22)</f>
        <v>949779</v>
      </c>
      <c r="C20" s="8">
        <f>SUM(C21:C22)</f>
        <v>0</v>
      </c>
      <c r="D20" s="8">
        <f>SUM(D21:D22)</f>
        <v>949779</v>
      </c>
      <c r="E20" s="8">
        <f t="shared" ref="E20:O20" si="6">SUM(E21:E22)</f>
        <v>949779</v>
      </c>
      <c r="F20" s="8">
        <f t="shared" si="6"/>
        <v>0</v>
      </c>
      <c r="G20" s="8">
        <f t="shared" si="6"/>
        <v>949779</v>
      </c>
      <c r="H20" s="8">
        <f t="shared" si="6"/>
        <v>-860129</v>
      </c>
      <c r="I20" s="8">
        <f t="shared" si="6"/>
        <v>0</v>
      </c>
      <c r="J20" s="8">
        <f t="shared" si="6"/>
        <v>89650</v>
      </c>
      <c r="K20" s="8">
        <f t="shared" si="6"/>
        <v>0</v>
      </c>
      <c r="L20" s="8">
        <f t="shared" si="6"/>
        <v>89650</v>
      </c>
      <c r="M20" s="8">
        <f t="shared" ref="M20" si="7">SUM(M21:M22)</f>
        <v>89650</v>
      </c>
      <c r="N20" s="8">
        <f t="shared" si="6"/>
        <v>0</v>
      </c>
      <c r="O20" s="8">
        <f t="shared" si="6"/>
        <v>89650</v>
      </c>
      <c r="P20" s="30">
        <f t="shared" ref="P20:P51" si="8">+O20/L20*100</f>
        <v>100</v>
      </c>
    </row>
    <row r="21" spans="1:16" x14ac:dyDescent="0.2">
      <c r="A21" s="14" t="s">
        <v>24</v>
      </c>
      <c r="B21" s="10">
        <v>190779</v>
      </c>
      <c r="C21" s="10"/>
      <c r="D21" s="15">
        <f>SUM(B21:C21)</f>
        <v>190779</v>
      </c>
      <c r="E21" s="10">
        <v>190779</v>
      </c>
      <c r="F21" s="10"/>
      <c r="G21" s="15">
        <f>SUM(E21:F21)</f>
        <v>190779</v>
      </c>
      <c r="H21" s="10">
        <v>-101129</v>
      </c>
      <c r="I21" s="10"/>
      <c r="J21" s="10">
        <f>SUM(E21,H21)</f>
        <v>89650</v>
      </c>
      <c r="K21" s="10">
        <f>SUM(F21,I21)</f>
        <v>0</v>
      </c>
      <c r="L21" s="10">
        <f>SUM(J21:K21)</f>
        <v>89650</v>
      </c>
      <c r="M21" s="26">
        <v>89650</v>
      </c>
      <c r="N21" s="10"/>
      <c r="O21" s="26">
        <f t="shared" ref="O21:O22" si="9">+M21+N21</f>
        <v>89650</v>
      </c>
      <c r="P21" s="31">
        <f t="shared" si="8"/>
        <v>100</v>
      </c>
    </row>
    <row r="22" spans="1:16" x14ac:dyDescent="0.2">
      <c r="A22" s="14" t="s">
        <v>25</v>
      </c>
      <c r="B22" s="10">
        <v>759000</v>
      </c>
      <c r="C22" s="10"/>
      <c r="D22" s="15">
        <f>SUM(B22:C22)</f>
        <v>759000</v>
      </c>
      <c r="E22" s="10">
        <v>759000</v>
      </c>
      <c r="F22" s="10"/>
      <c r="G22" s="15">
        <f>SUM(E22:F22)</f>
        <v>759000</v>
      </c>
      <c r="H22" s="18">
        <v>-759000</v>
      </c>
      <c r="I22" s="18"/>
      <c r="J22" s="10">
        <f>SUM(E22,H22)</f>
        <v>0</v>
      </c>
      <c r="K22" s="10">
        <f>SUM(F22,I22)</f>
        <v>0</v>
      </c>
      <c r="L22" s="10">
        <f>SUM(J22:K22)</f>
        <v>0</v>
      </c>
      <c r="M22" s="26">
        <f t="shared" ref="M22:M49" si="10">SUM(K22:L22)</f>
        <v>0</v>
      </c>
      <c r="N22" s="10"/>
      <c r="O22" s="26">
        <f t="shared" si="9"/>
        <v>0</v>
      </c>
      <c r="P22" s="31"/>
    </row>
    <row r="23" spans="1:16" x14ac:dyDescent="0.2">
      <c r="A23" s="14"/>
      <c r="B23" s="10"/>
      <c r="C23" s="10"/>
      <c r="D23" s="15"/>
      <c r="E23" s="10"/>
      <c r="F23" s="10"/>
      <c r="G23" s="15"/>
      <c r="H23" s="18"/>
      <c r="I23" s="18"/>
      <c r="J23" s="10"/>
      <c r="K23" s="10"/>
      <c r="L23" s="10"/>
      <c r="M23" s="26"/>
      <c r="N23" s="10"/>
      <c r="O23" s="26"/>
      <c r="P23" s="31"/>
    </row>
    <row r="24" spans="1:16" x14ac:dyDescent="0.2">
      <c r="A24" s="13" t="s">
        <v>9</v>
      </c>
      <c r="B24" s="8">
        <f t="shared" ref="B24:O24" si="11">SUM(B25:B27)</f>
        <v>448173</v>
      </c>
      <c r="C24" s="8">
        <f t="shared" si="11"/>
        <v>0</v>
      </c>
      <c r="D24" s="8">
        <f t="shared" si="11"/>
        <v>448173</v>
      </c>
      <c r="E24" s="8">
        <f t="shared" si="11"/>
        <v>345560</v>
      </c>
      <c r="F24" s="8">
        <f t="shared" si="11"/>
        <v>0</v>
      </c>
      <c r="G24" s="8">
        <f t="shared" si="11"/>
        <v>345560</v>
      </c>
      <c r="H24" s="8">
        <f t="shared" si="11"/>
        <v>-338344</v>
      </c>
      <c r="I24" s="8">
        <f t="shared" si="11"/>
        <v>0</v>
      </c>
      <c r="J24" s="8">
        <f t="shared" si="11"/>
        <v>7216</v>
      </c>
      <c r="K24" s="8">
        <f t="shared" si="11"/>
        <v>0</v>
      </c>
      <c r="L24" s="8">
        <f t="shared" si="11"/>
        <v>7216</v>
      </c>
      <c r="M24" s="8">
        <f t="shared" ref="M24" si="12">SUM(M25:M27)</f>
        <v>7216</v>
      </c>
      <c r="N24" s="8">
        <f t="shared" si="11"/>
        <v>0</v>
      </c>
      <c r="O24" s="8">
        <f t="shared" si="11"/>
        <v>7216</v>
      </c>
      <c r="P24" s="31">
        <f t="shared" si="8"/>
        <v>100</v>
      </c>
    </row>
    <row r="25" spans="1:16" x14ac:dyDescent="0.2">
      <c r="A25" s="14" t="s">
        <v>26</v>
      </c>
      <c r="B25" s="10">
        <v>132851</v>
      </c>
      <c r="C25" s="10"/>
      <c r="D25" s="15">
        <f>SUM(B25:C25)</f>
        <v>132851</v>
      </c>
      <c r="E25" s="10">
        <v>30238</v>
      </c>
      <c r="F25" s="10"/>
      <c r="G25" s="15">
        <f>SUM(E25:F25)</f>
        <v>30238</v>
      </c>
      <c r="H25" s="10">
        <v>-25434</v>
      </c>
      <c r="I25" s="10"/>
      <c r="J25" s="10">
        <f t="shared" ref="J25:K27" si="13">SUM(E25,H25)</f>
        <v>4804</v>
      </c>
      <c r="K25" s="10">
        <f t="shared" si="13"/>
        <v>0</v>
      </c>
      <c r="L25" s="10">
        <f>SUM(J25:K25)</f>
        <v>4804</v>
      </c>
      <c r="M25" s="26">
        <v>4804</v>
      </c>
      <c r="N25" s="10"/>
      <c r="O25" s="26">
        <f t="shared" ref="O25:O27" si="14">+M25+N25</f>
        <v>4804</v>
      </c>
      <c r="P25" s="31">
        <f t="shared" si="8"/>
        <v>100</v>
      </c>
    </row>
    <row r="26" spans="1:16" x14ac:dyDescent="0.2">
      <c r="A26" s="14" t="s">
        <v>27</v>
      </c>
      <c r="B26" s="10">
        <v>315322</v>
      </c>
      <c r="C26" s="10"/>
      <c r="D26" s="15">
        <f>SUM(B26:C26)</f>
        <v>315322</v>
      </c>
      <c r="E26" s="10">
        <v>315322</v>
      </c>
      <c r="F26" s="10"/>
      <c r="G26" s="15">
        <f>SUM(E26:F26)</f>
        <v>315322</v>
      </c>
      <c r="H26" s="10">
        <v>-315322</v>
      </c>
      <c r="I26" s="10"/>
      <c r="J26" s="10">
        <f t="shared" si="13"/>
        <v>0</v>
      </c>
      <c r="K26" s="10">
        <f t="shared" si="13"/>
        <v>0</v>
      </c>
      <c r="L26" s="10">
        <f>SUM(J26:K26)</f>
        <v>0</v>
      </c>
      <c r="M26" s="26">
        <v>0</v>
      </c>
      <c r="N26" s="10"/>
      <c r="O26" s="26">
        <f t="shared" si="14"/>
        <v>0</v>
      </c>
      <c r="P26" s="31"/>
    </row>
    <row r="27" spans="1:16" x14ac:dyDescent="0.2">
      <c r="A27" s="14" t="s">
        <v>45</v>
      </c>
      <c r="B27" s="10"/>
      <c r="C27" s="10"/>
      <c r="D27" s="15"/>
      <c r="E27" s="10"/>
      <c r="F27" s="10"/>
      <c r="G27" s="15"/>
      <c r="H27" s="10">
        <v>2412</v>
      </c>
      <c r="I27" s="10"/>
      <c r="J27" s="10">
        <f t="shared" si="13"/>
        <v>2412</v>
      </c>
      <c r="K27" s="10">
        <f t="shared" si="13"/>
        <v>0</v>
      </c>
      <c r="L27" s="10">
        <f>SUM(J27:K27)</f>
        <v>2412</v>
      </c>
      <c r="M27" s="26">
        <v>2412</v>
      </c>
      <c r="N27" s="10"/>
      <c r="O27" s="26">
        <f t="shared" si="14"/>
        <v>2412</v>
      </c>
      <c r="P27" s="31">
        <f t="shared" si="8"/>
        <v>100</v>
      </c>
    </row>
    <row r="28" spans="1:16" x14ac:dyDescent="0.2">
      <c r="A28" s="14"/>
      <c r="B28" s="10"/>
      <c r="C28" s="10"/>
      <c r="D28" s="15"/>
      <c r="E28" s="10"/>
      <c r="F28" s="10"/>
      <c r="G28" s="22"/>
      <c r="H28" s="10"/>
      <c r="I28" s="22"/>
      <c r="J28" s="22"/>
      <c r="K28" s="22"/>
      <c r="L28" s="22"/>
      <c r="M28" s="26"/>
      <c r="N28" s="10"/>
      <c r="O28" s="26"/>
      <c r="P28" s="31"/>
    </row>
    <row r="29" spans="1:16" x14ac:dyDescent="0.2">
      <c r="A29" s="13" t="s">
        <v>10</v>
      </c>
      <c r="B29" s="8">
        <f>SUM(B30:B31)</f>
        <v>41440</v>
      </c>
      <c r="C29" s="8">
        <f t="shared" ref="C29:O29" si="15">SUM(C30:C31)</f>
        <v>0</v>
      </c>
      <c r="D29" s="8">
        <f t="shared" si="15"/>
        <v>41440</v>
      </c>
      <c r="E29" s="8">
        <f t="shared" si="15"/>
        <v>84377</v>
      </c>
      <c r="F29" s="8">
        <f t="shared" si="15"/>
        <v>0</v>
      </c>
      <c r="G29" s="8">
        <f t="shared" si="15"/>
        <v>84377</v>
      </c>
      <c r="H29" s="8">
        <f t="shared" si="15"/>
        <v>-41440</v>
      </c>
      <c r="I29" s="8">
        <f t="shared" si="15"/>
        <v>0</v>
      </c>
      <c r="J29" s="8">
        <f t="shared" si="15"/>
        <v>42937</v>
      </c>
      <c r="K29" s="8">
        <f t="shared" si="15"/>
        <v>0</v>
      </c>
      <c r="L29" s="8">
        <f t="shared" si="15"/>
        <v>42937</v>
      </c>
      <c r="M29" s="8">
        <f t="shared" ref="M29" si="16">SUM(M30:M31)</f>
        <v>42937</v>
      </c>
      <c r="N29" s="8">
        <f t="shared" si="15"/>
        <v>0</v>
      </c>
      <c r="O29" s="8">
        <f t="shared" si="15"/>
        <v>42937</v>
      </c>
      <c r="P29" s="31">
        <f t="shared" si="8"/>
        <v>100</v>
      </c>
    </row>
    <row r="30" spans="1:16" x14ac:dyDescent="0.2">
      <c r="A30" s="14" t="s">
        <v>11</v>
      </c>
      <c r="B30" s="10">
        <v>41440</v>
      </c>
      <c r="C30" s="10"/>
      <c r="D30" s="15">
        <f>SUM(B30:C30)</f>
        <v>41440</v>
      </c>
      <c r="E30" s="10">
        <v>41440</v>
      </c>
      <c r="F30" s="10"/>
      <c r="G30" s="15">
        <f>SUM(E30:F30)</f>
        <v>41440</v>
      </c>
      <c r="H30" s="10">
        <f>-1134-40306</f>
        <v>-41440</v>
      </c>
      <c r="I30" s="10"/>
      <c r="J30" s="10">
        <f>SUM(E30,H30)</f>
        <v>0</v>
      </c>
      <c r="K30" s="10">
        <f>SUM(F30,I30)</f>
        <v>0</v>
      </c>
      <c r="L30" s="10">
        <f>SUM(J30:K30)</f>
        <v>0</v>
      </c>
      <c r="M30" s="26">
        <v>0</v>
      </c>
      <c r="N30" s="10"/>
      <c r="O30" s="26">
        <f t="shared" ref="O30:O31" si="17">+M30+N30</f>
        <v>0</v>
      </c>
      <c r="P30" s="31"/>
    </row>
    <row r="31" spans="1:16" x14ac:dyDescent="0.2">
      <c r="A31" s="14" t="s">
        <v>34</v>
      </c>
      <c r="B31" s="10"/>
      <c r="C31" s="10"/>
      <c r="D31" s="15"/>
      <c r="E31" s="10">
        <v>42937</v>
      </c>
      <c r="F31" s="10"/>
      <c r="G31" s="15">
        <f>SUM(E31:F31)</f>
        <v>42937</v>
      </c>
      <c r="H31" s="10"/>
      <c r="I31" s="10"/>
      <c r="J31" s="10">
        <f>SUM(E31,H31)</f>
        <v>42937</v>
      </c>
      <c r="K31" s="10">
        <f>SUM(F31,I31)</f>
        <v>0</v>
      </c>
      <c r="L31" s="10">
        <f>SUM(J31:K31)</f>
        <v>42937</v>
      </c>
      <c r="M31" s="26">
        <v>42937</v>
      </c>
      <c r="N31" s="10"/>
      <c r="O31" s="26">
        <f t="shared" si="17"/>
        <v>42937</v>
      </c>
      <c r="P31" s="31">
        <f t="shared" si="8"/>
        <v>100</v>
      </c>
    </row>
    <row r="32" spans="1:16" x14ac:dyDescent="0.2">
      <c r="A32" s="14"/>
      <c r="B32" s="10"/>
      <c r="C32" s="10"/>
      <c r="D32" s="15"/>
      <c r="E32" s="10"/>
      <c r="F32" s="10"/>
      <c r="G32" s="15"/>
      <c r="H32" s="10"/>
      <c r="I32" s="10"/>
      <c r="J32" s="10"/>
      <c r="K32" s="10"/>
      <c r="L32" s="10"/>
      <c r="M32" s="26"/>
      <c r="N32" s="10"/>
      <c r="O32" s="26"/>
      <c r="P32" s="31"/>
    </row>
    <row r="33" spans="1:16" x14ac:dyDescent="0.2">
      <c r="A33" s="8" t="s">
        <v>35</v>
      </c>
      <c r="B33" s="8">
        <f>SUM(B34)</f>
        <v>0</v>
      </c>
      <c r="C33" s="8">
        <f t="shared" ref="C33:N33" si="18">SUM(C34)</f>
        <v>0</v>
      </c>
      <c r="D33" s="8">
        <f t="shared" si="18"/>
        <v>0</v>
      </c>
      <c r="E33" s="8">
        <f t="shared" si="18"/>
        <v>5206</v>
      </c>
      <c r="F33" s="8">
        <f t="shared" si="18"/>
        <v>0</v>
      </c>
      <c r="G33" s="8">
        <f t="shared" si="18"/>
        <v>5206</v>
      </c>
      <c r="H33" s="8">
        <f t="shared" si="18"/>
        <v>0</v>
      </c>
      <c r="I33" s="8">
        <f t="shared" si="18"/>
        <v>0</v>
      </c>
      <c r="J33" s="8">
        <f t="shared" si="18"/>
        <v>5206</v>
      </c>
      <c r="K33" s="8">
        <f t="shared" si="18"/>
        <v>0</v>
      </c>
      <c r="L33" s="8">
        <f t="shared" si="18"/>
        <v>5206</v>
      </c>
      <c r="M33" s="8">
        <f>SUM(M34)</f>
        <v>5205</v>
      </c>
      <c r="N33" s="8">
        <f t="shared" si="18"/>
        <v>0</v>
      </c>
      <c r="O33" s="8">
        <f>SUM(O34)</f>
        <v>5205</v>
      </c>
      <c r="P33" s="31">
        <f t="shared" si="8"/>
        <v>99.980791394544752</v>
      </c>
    </row>
    <row r="34" spans="1:16" x14ac:dyDescent="0.2">
      <c r="A34" s="14" t="s">
        <v>36</v>
      </c>
      <c r="B34" s="10"/>
      <c r="C34" s="10"/>
      <c r="D34" s="15"/>
      <c r="E34" s="10">
        <v>5206</v>
      </c>
      <c r="F34" s="10"/>
      <c r="G34" s="15">
        <f>SUM(E34:F34)</f>
        <v>5206</v>
      </c>
      <c r="H34" s="10"/>
      <c r="I34" s="10"/>
      <c r="J34" s="10">
        <f>SUM(E34,H34)</f>
        <v>5206</v>
      </c>
      <c r="K34" s="10">
        <f>SUM(F34,I34)</f>
        <v>0</v>
      </c>
      <c r="L34" s="10">
        <f>SUM(J34:K34)</f>
        <v>5206</v>
      </c>
      <c r="M34" s="26">
        <v>5205</v>
      </c>
      <c r="N34" s="10"/>
      <c r="O34" s="26">
        <f t="shared" ref="O34" si="19">+M34+N34</f>
        <v>5205</v>
      </c>
      <c r="P34" s="31">
        <f t="shared" si="8"/>
        <v>99.980791394544752</v>
      </c>
    </row>
    <row r="35" spans="1:16" x14ac:dyDescent="0.2">
      <c r="A35" s="14"/>
      <c r="B35" s="10"/>
      <c r="C35" s="10"/>
      <c r="D35" s="15"/>
      <c r="E35" s="10"/>
      <c r="F35" s="10"/>
      <c r="G35" s="15"/>
      <c r="H35" s="10"/>
      <c r="I35" s="10"/>
      <c r="J35" s="10"/>
      <c r="K35" s="10"/>
      <c r="L35" s="10"/>
      <c r="M35" s="26"/>
      <c r="N35" s="10"/>
      <c r="O35" s="26"/>
      <c r="P35" s="31"/>
    </row>
    <row r="36" spans="1:16" x14ac:dyDescent="0.2">
      <c r="A36" s="13" t="s">
        <v>43</v>
      </c>
      <c r="B36" s="8">
        <f>+B37</f>
        <v>0</v>
      </c>
      <c r="C36" s="8">
        <f t="shared" ref="C36:O36" si="20">+C37</f>
        <v>0</v>
      </c>
      <c r="D36" s="8">
        <f t="shared" si="20"/>
        <v>0</v>
      </c>
      <c r="E36" s="8">
        <f t="shared" si="20"/>
        <v>0</v>
      </c>
      <c r="F36" s="8">
        <f t="shared" si="20"/>
        <v>0</v>
      </c>
      <c r="G36" s="8">
        <f t="shared" si="20"/>
        <v>0</v>
      </c>
      <c r="H36" s="8">
        <f t="shared" si="20"/>
        <v>6242</v>
      </c>
      <c r="I36" s="8">
        <f t="shared" si="20"/>
        <v>0</v>
      </c>
      <c r="J36" s="8">
        <f t="shared" si="20"/>
        <v>6242</v>
      </c>
      <c r="K36" s="8">
        <f t="shared" si="20"/>
        <v>0</v>
      </c>
      <c r="L36" s="8">
        <f t="shared" si="20"/>
        <v>6242</v>
      </c>
      <c r="M36" s="8">
        <f t="shared" si="20"/>
        <v>6242</v>
      </c>
      <c r="N36" s="8">
        <f t="shared" si="20"/>
        <v>0</v>
      </c>
      <c r="O36" s="8">
        <f t="shared" si="20"/>
        <v>6242</v>
      </c>
      <c r="P36" s="31">
        <f t="shared" si="8"/>
        <v>100</v>
      </c>
    </row>
    <row r="37" spans="1:16" x14ac:dyDescent="0.2">
      <c r="A37" s="14" t="s">
        <v>44</v>
      </c>
      <c r="B37" s="10"/>
      <c r="C37" s="10"/>
      <c r="D37" s="15"/>
      <c r="E37" s="10"/>
      <c r="F37" s="10"/>
      <c r="G37" s="15"/>
      <c r="H37" s="10">
        <v>6242</v>
      </c>
      <c r="I37" s="10"/>
      <c r="J37" s="10">
        <f>SUM(E37,H37)</f>
        <v>6242</v>
      </c>
      <c r="K37" s="10">
        <f>SUM(F37,I37)</f>
        <v>0</v>
      </c>
      <c r="L37" s="10">
        <f>SUM(J37:K37)</f>
        <v>6242</v>
      </c>
      <c r="M37" s="26">
        <v>6242</v>
      </c>
      <c r="N37" s="10"/>
      <c r="O37" s="26">
        <f t="shared" ref="O37" si="21">+M37+N37</f>
        <v>6242</v>
      </c>
      <c r="P37" s="31">
        <f t="shared" si="8"/>
        <v>100</v>
      </c>
    </row>
    <row r="38" spans="1:16" x14ac:dyDescent="0.2">
      <c r="A38" s="14"/>
      <c r="B38" s="10"/>
      <c r="C38" s="10"/>
      <c r="D38" s="15"/>
      <c r="E38" s="10"/>
      <c r="F38" s="10"/>
      <c r="G38" s="15"/>
      <c r="H38" s="10"/>
      <c r="I38" s="10"/>
      <c r="J38" s="10"/>
      <c r="K38" s="10"/>
      <c r="L38" s="10"/>
      <c r="M38" s="26"/>
      <c r="N38" s="10"/>
      <c r="O38" s="26"/>
      <c r="P38" s="31"/>
    </row>
    <row r="39" spans="1:16" x14ac:dyDescent="0.2">
      <c r="A39" s="13" t="s">
        <v>12</v>
      </c>
      <c r="B39" s="8">
        <f>SUM(B40:B42)</f>
        <v>8750</v>
      </c>
      <c r="C39" s="8">
        <f>SUM(C40:C42)</f>
        <v>0</v>
      </c>
      <c r="D39" s="19">
        <f>SUM(D40:D42)</f>
        <v>8750</v>
      </c>
      <c r="E39" s="8">
        <f>SUM(E40:E42)</f>
        <v>8750</v>
      </c>
      <c r="F39" s="8">
        <f t="shared" ref="F39:O39" si="22">SUM(F40:F42)</f>
        <v>0</v>
      </c>
      <c r="G39" s="8">
        <f t="shared" si="22"/>
        <v>8750</v>
      </c>
      <c r="H39" s="8">
        <f t="shared" si="22"/>
        <v>-8750</v>
      </c>
      <c r="I39" s="8">
        <f t="shared" si="22"/>
        <v>0</v>
      </c>
      <c r="J39" s="8">
        <f>SUM(J40:J42)</f>
        <v>0</v>
      </c>
      <c r="K39" s="8">
        <f t="shared" si="22"/>
        <v>0</v>
      </c>
      <c r="L39" s="8">
        <f t="shared" si="22"/>
        <v>0</v>
      </c>
      <c r="M39" s="8">
        <f t="shared" ref="M39" si="23">SUM(M40:M42)</f>
        <v>0</v>
      </c>
      <c r="N39" s="8">
        <f t="shared" si="22"/>
        <v>0</v>
      </c>
      <c r="O39" s="8">
        <f t="shared" si="22"/>
        <v>0</v>
      </c>
      <c r="P39" s="31"/>
    </row>
    <row r="40" spans="1:16" x14ac:dyDescent="0.2">
      <c r="A40" s="14" t="s">
        <v>13</v>
      </c>
      <c r="B40" s="10">
        <v>750</v>
      </c>
      <c r="C40" s="10"/>
      <c r="D40" s="15">
        <f>SUM(B40:C40)</f>
        <v>750</v>
      </c>
      <c r="E40" s="10">
        <v>750</v>
      </c>
      <c r="F40" s="10"/>
      <c r="G40" s="15">
        <f>SUM(E40:F40)</f>
        <v>750</v>
      </c>
      <c r="H40" s="9">
        <v>-750</v>
      </c>
      <c r="I40" s="9"/>
      <c r="J40" s="10">
        <f t="shared" ref="J40:K42" si="24">SUM(E40,H40)</f>
        <v>0</v>
      </c>
      <c r="K40" s="10">
        <f t="shared" si="24"/>
        <v>0</v>
      </c>
      <c r="L40" s="10">
        <f>SUM(J40:K40)</f>
        <v>0</v>
      </c>
      <c r="M40" s="26">
        <f t="shared" si="10"/>
        <v>0</v>
      </c>
      <c r="N40" s="10"/>
      <c r="O40" s="26">
        <f t="shared" ref="O40:O42" si="25">+M40+N40</f>
        <v>0</v>
      </c>
      <c r="P40" s="31"/>
    </row>
    <row r="41" spans="1:16" x14ac:dyDescent="0.2">
      <c r="A41" s="14" t="s">
        <v>14</v>
      </c>
      <c r="B41" s="10">
        <v>4000</v>
      </c>
      <c r="C41" s="10"/>
      <c r="D41" s="15">
        <f>SUM(B41:C41)</f>
        <v>4000</v>
      </c>
      <c r="E41" s="10">
        <v>4000</v>
      </c>
      <c r="F41" s="10"/>
      <c r="G41" s="15">
        <f>SUM(E41:F41)</f>
        <v>4000</v>
      </c>
      <c r="H41" s="10">
        <v>-4000</v>
      </c>
      <c r="I41" s="10"/>
      <c r="J41" s="10">
        <f t="shared" si="24"/>
        <v>0</v>
      </c>
      <c r="K41" s="10">
        <f t="shared" si="24"/>
        <v>0</v>
      </c>
      <c r="L41" s="10">
        <f>SUM(J41:K41)</f>
        <v>0</v>
      </c>
      <c r="M41" s="26">
        <f t="shared" si="10"/>
        <v>0</v>
      </c>
      <c r="N41" s="10"/>
      <c r="O41" s="26">
        <f t="shared" si="25"/>
        <v>0</v>
      </c>
      <c r="P41" s="31"/>
    </row>
    <row r="42" spans="1:16" x14ac:dyDescent="0.2">
      <c r="A42" s="14" t="s">
        <v>15</v>
      </c>
      <c r="B42" s="10">
        <v>4000</v>
      </c>
      <c r="C42" s="10"/>
      <c r="D42" s="15">
        <f>SUM(B42:C42)</f>
        <v>4000</v>
      </c>
      <c r="E42" s="10">
        <v>4000</v>
      </c>
      <c r="F42" s="10"/>
      <c r="G42" s="15">
        <f>SUM(E42:F42)</f>
        <v>4000</v>
      </c>
      <c r="H42" s="9">
        <v>-4000</v>
      </c>
      <c r="I42" s="9"/>
      <c r="J42" s="10">
        <f t="shared" si="24"/>
        <v>0</v>
      </c>
      <c r="K42" s="10">
        <f t="shared" si="24"/>
        <v>0</v>
      </c>
      <c r="L42" s="10">
        <f>SUM(J42:K42)</f>
        <v>0</v>
      </c>
      <c r="M42" s="26">
        <f t="shared" si="10"/>
        <v>0</v>
      </c>
      <c r="N42" s="10"/>
      <c r="O42" s="26">
        <f t="shared" si="25"/>
        <v>0</v>
      </c>
      <c r="P42" s="31"/>
    </row>
    <row r="43" spans="1:16" x14ac:dyDescent="0.2">
      <c r="A43" s="14"/>
      <c r="B43" s="16"/>
      <c r="C43" s="20"/>
      <c r="D43" s="15"/>
      <c r="E43" s="16"/>
      <c r="F43" s="10"/>
      <c r="G43" s="15"/>
      <c r="H43" s="9"/>
      <c r="I43" s="9"/>
      <c r="J43" s="10"/>
      <c r="K43" s="10"/>
      <c r="L43" s="10"/>
      <c r="M43" s="26"/>
      <c r="N43" s="10"/>
      <c r="O43" s="26"/>
      <c r="P43" s="31"/>
    </row>
    <row r="44" spans="1:16" x14ac:dyDescent="0.2">
      <c r="A44" s="13" t="s">
        <v>16</v>
      </c>
      <c r="B44" s="20">
        <f>SUM(B45:B46)</f>
        <v>9000</v>
      </c>
      <c r="C44" s="20">
        <f>SUM(C45:C46)</f>
        <v>0</v>
      </c>
      <c r="D44" s="20">
        <f>SUM(D45:D46)</f>
        <v>9000</v>
      </c>
      <c r="E44" s="20">
        <f>SUM(E45:E46)</f>
        <v>3000</v>
      </c>
      <c r="F44" s="20">
        <f t="shared" ref="F44:O44" si="26">SUM(F45:F46)</f>
        <v>0</v>
      </c>
      <c r="G44" s="20">
        <f t="shared" si="26"/>
        <v>3000</v>
      </c>
      <c r="H44" s="20">
        <f t="shared" si="26"/>
        <v>-3000</v>
      </c>
      <c r="I44" s="20">
        <f t="shared" si="26"/>
        <v>0</v>
      </c>
      <c r="J44" s="20">
        <f t="shared" si="26"/>
        <v>0</v>
      </c>
      <c r="K44" s="20">
        <f t="shared" si="26"/>
        <v>0</v>
      </c>
      <c r="L44" s="20">
        <f t="shared" si="26"/>
        <v>0</v>
      </c>
      <c r="M44" s="20">
        <f t="shared" ref="M44" si="27">SUM(M45:M46)</f>
        <v>0</v>
      </c>
      <c r="N44" s="20">
        <f t="shared" si="26"/>
        <v>0</v>
      </c>
      <c r="O44" s="20">
        <f t="shared" si="26"/>
        <v>0</v>
      </c>
      <c r="P44" s="31"/>
    </row>
    <row r="45" spans="1:16" x14ac:dyDescent="0.2">
      <c r="A45" s="14" t="s">
        <v>17</v>
      </c>
      <c r="B45" s="16">
        <v>3000</v>
      </c>
      <c r="C45" s="20"/>
      <c r="D45" s="15">
        <f>SUM(B45:C45)</f>
        <v>3000</v>
      </c>
      <c r="E45" s="16">
        <v>3000</v>
      </c>
      <c r="F45" s="10"/>
      <c r="G45" s="15">
        <f>SUM(E45:F45)</f>
        <v>3000</v>
      </c>
      <c r="H45" s="9">
        <v>-3000</v>
      </c>
      <c r="I45" s="9"/>
      <c r="J45" s="10">
        <f>SUM(E45,H45)</f>
        <v>0</v>
      </c>
      <c r="K45" s="10">
        <f>SUM(F45,I45)</f>
        <v>0</v>
      </c>
      <c r="L45" s="10">
        <f>SUM(J45:K45)</f>
        <v>0</v>
      </c>
      <c r="M45" s="26">
        <f t="shared" si="10"/>
        <v>0</v>
      </c>
      <c r="N45" s="10"/>
      <c r="O45" s="26">
        <f t="shared" ref="O45:O46" si="28">+M45+N45</f>
        <v>0</v>
      </c>
      <c r="P45" s="31"/>
    </row>
    <row r="46" spans="1:16" x14ac:dyDescent="0.2">
      <c r="A46" s="14" t="s">
        <v>28</v>
      </c>
      <c r="B46" s="16">
        <v>6000</v>
      </c>
      <c r="C46" s="20"/>
      <c r="D46" s="15">
        <f>SUM(B46:C46)</f>
        <v>6000</v>
      </c>
      <c r="E46" s="16">
        <v>0</v>
      </c>
      <c r="F46" s="10"/>
      <c r="G46" s="15">
        <f>SUM(E46:F46)</f>
        <v>0</v>
      </c>
      <c r="H46" s="9"/>
      <c r="I46" s="9"/>
      <c r="J46" s="10">
        <f>SUM(E46,H46)</f>
        <v>0</v>
      </c>
      <c r="K46" s="10">
        <f>SUM(F46,I46)</f>
        <v>0</v>
      </c>
      <c r="L46" s="10">
        <f>SUM(J46:K46)</f>
        <v>0</v>
      </c>
      <c r="M46" s="26">
        <f t="shared" si="10"/>
        <v>0</v>
      </c>
      <c r="N46" s="10"/>
      <c r="O46" s="26">
        <f t="shared" si="28"/>
        <v>0</v>
      </c>
      <c r="P46" s="31"/>
    </row>
    <row r="47" spans="1:16" x14ac:dyDescent="0.2">
      <c r="A47" s="14"/>
      <c r="B47" s="16"/>
      <c r="C47" s="20"/>
      <c r="D47" s="15"/>
      <c r="E47" s="16"/>
      <c r="F47" s="10"/>
      <c r="G47" s="22"/>
      <c r="H47" s="22"/>
      <c r="I47" s="22"/>
      <c r="J47" s="22"/>
      <c r="K47" s="22"/>
      <c r="L47" s="22"/>
      <c r="M47" s="26"/>
      <c r="N47" s="10"/>
      <c r="O47" s="26"/>
      <c r="P47" s="31"/>
    </row>
    <row r="48" spans="1:16" x14ac:dyDescent="0.2">
      <c r="A48" s="13" t="s">
        <v>18</v>
      </c>
      <c r="B48" s="20">
        <f>SUM(B49)</f>
        <v>10000</v>
      </c>
      <c r="C48" s="20">
        <f>SUM(C49)</f>
        <v>0</v>
      </c>
      <c r="D48" s="20">
        <f>SUM(D49)</f>
        <v>10000</v>
      </c>
      <c r="E48" s="20">
        <f>SUM(E49)</f>
        <v>0</v>
      </c>
      <c r="F48" s="20">
        <f t="shared" ref="F48:O48" si="29">SUM(F49)</f>
        <v>0</v>
      </c>
      <c r="G48" s="20">
        <f t="shared" si="29"/>
        <v>0</v>
      </c>
      <c r="H48" s="20">
        <f t="shared" si="29"/>
        <v>0</v>
      </c>
      <c r="I48" s="20">
        <f t="shared" si="29"/>
        <v>0</v>
      </c>
      <c r="J48" s="20">
        <f t="shared" si="29"/>
        <v>0</v>
      </c>
      <c r="K48" s="20">
        <f t="shared" si="29"/>
        <v>0</v>
      </c>
      <c r="L48" s="20">
        <f t="shared" si="29"/>
        <v>0</v>
      </c>
      <c r="M48" s="20">
        <f t="shared" si="29"/>
        <v>0</v>
      </c>
      <c r="N48" s="20">
        <f t="shared" si="29"/>
        <v>0</v>
      </c>
      <c r="O48" s="20">
        <f t="shared" si="29"/>
        <v>0</v>
      </c>
      <c r="P48" s="31"/>
    </row>
    <row r="49" spans="1:16" x14ac:dyDescent="0.2">
      <c r="A49" s="14" t="s">
        <v>29</v>
      </c>
      <c r="B49" s="16">
        <v>10000</v>
      </c>
      <c r="C49" s="20"/>
      <c r="D49" s="15">
        <f>SUM(B49:C49)</f>
        <v>10000</v>
      </c>
      <c r="E49" s="16">
        <v>0</v>
      </c>
      <c r="F49" s="10"/>
      <c r="G49" s="15">
        <f>SUM(E49:F49)</f>
        <v>0</v>
      </c>
      <c r="H49" s="10"/>
      <c r="I49" s="10"/>
      <c r="J49" s="10">
        <f>SUM(E49,H49)</f>
        <v>0</v>
      </c>
      <c r="K49" s="10">
        <f>SUM(F49,I49)</f>
        <v>0</v>
      </c>
      <c r="L49" s="10">
        <f>SUM(J49:K49)</f>
        <v>0</v>
      </c>
      <c r="M49" s="26">
        <f t="shared" si="10"/>
        <v>0</v>
      </c>
      <c r="N49" s="10"/>
      <c r="O49" s="26">
        <f t="shared" ref="O49" si="30">+M49+N49</f>
        <v>0</v>
      </c>
      <c r="P49" s="31"/>
    </row>
    <row r="50" spans="1:16" x14ac:dyDescent="0.2">
      <c r="A50" s="14"/>
      <c r="B50" s="10"/>
      <c r="C50" s="10"/>
      <c r="D50" s="15"/>
      <c r="E50" s="10"/>
      <c r="F50" s="10"/>
      <c r="G50" s="15"/>
      <c r="H50" s="18"/>
      <c r="I50" s="18"/>
      <c r="J50" s="10"/>
      <c r="K50" s="10"/>
      <c r="L50" s="10"/>
      <c r="M50" s="26"/>
      <c r="N50" s="10"/>
      <c r="O50" s="26"/>
      <c r="P50" s="31"/>
    </row>
    <row r="51" spans="1:16" x14ac:dyDescent="0.2">
      <c r="A51" s="7" t="s">
        <v>1</v>
      </c>
      <c r="B51" s="17">
        <f t="shared" ref="B51:O51" si="31">SUM(B9)</f>
        <v>1502292</v>
      </c>
      <c r="C51" s="17">
        <f t="shared" si="31"/>
        <v>0</v>
      </c>
      <c r="D51" s="17">
        <f t="shared" si="31"/>
        <v>1502292</v>
      </c>
      <c r="E51" s="17">
        <f t="shared" si="31"/>
        <v>1434234</v>
      </c>
      <c r="F51" s="17">
        <f t="shared" si="31"/>
        <v>0</v>
      </c>
      <c r="G51" s="17">
        <f t="shared" si="31"/>
        <v>1434234</v>
      </c>
      <c r="H51" s="17">
        <f t="shared" si="31"/>
        <v>-1282983</v>
      </c>
      <c r="I51" s="17">
        <f t="shared" si="31"/>
        <v>0</v>
      </c>
      <c r="J51" s="17">
        <f t="shared" si="31"/>
        <v>151251</v>
      </c>
      <c r="K51" s="17">
        <f t="shared" si="31"/>
        <v>0</v>
      </c>
      <c r="L51" s="17">
        <f t="shared" si="31"/>
        <v>151251</v>
      </c>
      <c r="M51" s="17">
        <f t="shared" ref="M51" si="32">SUM(M9)</f>
        <v>151250</v>
      </c>
      <c r="N51" s="17">
        <f t="shared" si="31"/>
        <v>0</v>
      </c>
      <c r="O51" s="17">
        <f t="shared" si="31"/>
        <v>151250</v>
      </c>
      <c r="P51" s="32">
        <f t="shared" si="8"/>
        <v>99.999338847346465</v>
      </c>
    </row>
    <row r="52" spans="1:16" x14ac:dyDescent="0.2">
      <c r="A52" s="12"/>
      <c r="B52" s="12"/>
      <c r="P52" s="24"/>
    </row>
    <row r="53" spans="1:16" x14ac:dyDescent="0.2">
      <c r="A53" s="11"/>
      <c r="B53" s="11"/>
    </row>
    <row r="54" spans="1:16" x14ac:dyDescent="0.2">
      <c r="A54" s="12"/>
      <c r="B54" s="12"/>
    </row>
    <row r="55" spans="1:16" x14ac:dyDescent="0.2">
      <c r="A55" s="12"/>
      <c r="B55" s="12"/>
    </row>
    <row r="56" spans="1:16" x14ac:dyDescent="0.2">
      <c r="A56" s="11"/>
      <c r="B56" s="11"/>
    </row>
    <row r="57" spans="1:16" x14ac:dyDescent="0.2">
      <c r="A57" s="11"/>
      <c r="B57" s="11"/>
    </row>
    <row r="58" spans="1:16" x14ac:dyDescent="0.2">
      <c r="A58" s="12"/>
      <c r="B58" s="12"/>
    </row>
    <row r="59" spans="1:16" x14ac:dyDescent="0.2">
      <c r="A59" s="12"/>
      <c r="B59" s="12"/>
    </row>
    <row r="60" spans="1:16" x14ac:dyDescent="0.2">
      <c r="A60" s="11"/>
      <c r="B60" s="11"/>
    </row>
    <row r="61" spans="1:16" x14ac:dyDescent="0.2">
      <c r="A61" s="11"/>
      <c r="B61" s="11"/>
    </row>
    <row r="62" spans="1:16" x14ac:dyDescent="0.2">
      <c r="A62" s="11"/>
      <c r="B62" s="11"/>
    </row>
    <row r="63" spans="1:16" x14ac:dyDescent="0.2">
      <c r="A63" s="12"/>
      <c r="B63" s="12"/>
    </row>
    <row r="64" spans="1:16" x14ac:dyDescent="0.2">
      <c r="A64" s="11"/>
      <c r="B64" s="11"/>
    </row>
    <row r="65" spans="1:2" x14ac:dyDescent="0.2">
      <c r="A65" s="12"/>
      <c r="B65" s="12"/>
    </row>
    <row r="66" spans="1:2" x14ac:dyDescent="0.2">
      <c r="A66" s="12"/>
      <c r="B66" s="12"/>
    </row>
    <row r="67" spans="1:2" x14ac:dyDescent="0.2">
      <c r="A67" s="11"/>
      <c r="B67" s="11"/>
    </row>
    <row r="68" spans="1:2" x14ac:dyDescent="0.2">
      <c r="A68" s="11"/>
      <c r="B68" s="11"/>
    </row>
    <row r="69" spans="1:2" x14ac:dyDescent="0.2">
      <c r="A69" s="11"/>
      <c r="B69" s="11"/>
    </row>
    <row r="70" spans="1:2" x14ac:dyDescent="0.2">
      <c r="A70" s="11"/>
      <c r="B70" s="11"/>
    </row>
    <row r="71" spans="1:2" x14ac:dyDescent="0.2">
      <c r="A71" s="11"/>
      <c r="B71" s="11"/>
    </row>
    <row r="72" spans="1:2" x14ac:dyDescent="0.2">
      <c r="A72" s="11"/>
      <c r="B72" s="11"/>
    </row>
    <row r="73" spans="1:2" x14ac:dyDescent="0.2">
      <c r="A73" s="11"/>
      <c r="B73" s="11"/>
    </row>
    <row r="74" spans="1:2" x14ac:dyDescent="0.2">
      <c r="A74" s="11"/>
      <c r="B74" s="11"/>
    </row>
    <row r="75" spans="1:2" x14ac:dyDescent="0.2">
      <c r="A75" s="11"/>
      <c r="B75" s="11"/>
    </row>
    <row r="76" spans="1:2" x14ac:dyDescent="0.2">
      <c r="A76" s="11"/>
      <c r="B76" s="11"/>
    </row>
    <row r="77" spans="1:2" x14ac:dyDescent="0.2">
      <c r="A77" s="11"/>
      <c r="B77" s="11"/>
    </row>
    <row r="78" spans="1:2" x14ac:dyDescent="0.2">
      <c r="A78" s="11"/>
      <c r="B78" s="11"/>
    </row>
    <row r="79" spans="1:2" x14ac:dyDescent="0.2">
      <c r="A79" s="11"/>
      <c r="B79" s="11"/>
    </row>
    <row r="80" spans="1:2" x14ac:dyDescent="0.2">
      <c r="A80" s="11"/>
      <c r="B80" s="11"/>
    </row>
    <row r="81" spans="1:2" x14ac:dyDescent="0.2">
      <c r="A81" s="12"/>
      <c r="B81" s="12"/>
    </row>
    <row r="82" spans="1:2" x14ac:dyDescent="0.2">
      <c r="A82" s="12"/>
      <c r="B82" s="12"/>
    </row>
    <row r="83" spans="1:2" x14ac:dyDescent="0.2">
      <c r="A83" s="12"/>
      <c r="B83" s="12"/>
    </row>
    <row r="84" spans="1:2" x14ac:dyDescent="0.2">
      <c r="A84" s="11"/>
      <c r="B84" s="11"/>
    </row>
    <row r="85" spans="1:2" x14ac:dyDescent="0.2">
      <c r="A85" s="12"/>
      <c r="B85" s="12"/>
    </row>
    <row r="86" spans="1:2" x14ac:dyDescent="0.2">
      <c r="A86" s="12"/>
      <c r="B86" s="12"/>
    </row>
    <row r="87" spans="1:2" x14ac:dyDescent="0.2">
      <c r="A87" s="12"/>
      <c r="B87" s="12"/>
    </row>
    <row r="88" spans="1:2" x14ac:dyDescent="0.2">
      <c r="A88" s="12"/>
      <c r="B88" s="12"/>
    </row>
    <row r="89" spans="1:2" ht="12.75" customHeight="1" x14ac:dyDescent="0.2">
      <c r="A89" s="33"/>
      <c r="B89" s="3"/>
    </row>
    <row r="90" spans="1:2" x14ac:dyDescent="0.2">
      <c r="A90" s="33"/>
      <c r="B90" s="3"/>
    </row>
    <row r="91" spans="1:2" x14ac:dyDescent="0.2">
      <c r="A91" s="33"/>
      <c r="B91" s="3"/>
    </row>
    <row r="92" spans="1:2" x14ac:dyDescent="0.2">
      <c r="A92" s="11"/>
      <c r="B92" s="11"/>
    </row>
    <row r="93" spans="1:2" x14ac:dyDescent="0.2">
      <c r="A93" s="12"/>
      <c r="B93" s="12"/>
    </row>
    <row r="94" spans="1:2" x14ac:dyDescent="0.2">
      <c r="A94" s="12"/>
      <c r="B94" s="12"/>
    </row>
    <row r="95" spans="1:2" x14ac:dyDescent="0.2">
      <c r="A95" s="11"/>
      <c r="B95" s="11"/>
    </row>
    <row r="96" spans="1:2" x14ac:dyDescent="0.2">
      <c r="A96" s="12"/>
      <c r="B96" s="12"/>
    </row>
    <row r="97" spans="1:2" x14ac:dyDescent="0.2">
      <c r="A97" s="12"/>
      <c r="B97" s="12"/>
    </row>
    <row r="98" spans="1:2" x14ac:dyDescent="0.2">
      <c r="A98" s="11"/>
      <c r="B98" s="11"/>
    </row>
    <row r="99" spans="1:2" x14ac:dyDescent="0.2">
      <c r="A99" s="12"/>
      <c r="B99" s="12"/>
    </row>
    <row r="100" spans="1:2" x14ac:dyDescent="0.2">
      <c r="A100" s="11"/>
      <c r="B100" s="11"/>
    </row>
    <row r="101" spans="1:2" x14ac:dyDescent="0.2">
      <c r="A101" s="12"/>
      <c r="B101" s="12"/>
    </row>
    <row r="102" spans="1:2" x14ac:dyDescent="0.2">
      <c r="A102" s="11"/>
      <c r="B102" s="11"/>
    </row>
    <row r="103" spans="1:2" x14ac:dyDescent="0.2">
      <c r="A103" s="12"/>
      <c r="B103" s="12"/>
    </row>
    <row r="104" spans="1:2" x14ac:dyDescent="0.2">
      <c r="A104" s="12"/>
      <c r="B104" s="12"/>
    </row>
    <row r="105" spans="1:2" x14ac:dyDescent="0.2">
      <c r="A105" s="12"/>
      <c r="B105" s="12"/>
    </row>
    <row r="106" spans="1:2" x14ac:dyDescent="0.2">
      <c r="A106" s="12"/>
      <c r="B106" s="12"/>
    </row>
    <row r="107" spans="1:2" x14ac:dyDescent="0.2">
      <c r="A107" s="12"/>
      <c r="B107" s="12"/>
    </row>
    <row r="108" spans="1:2" x14ac:dyDescent="0.2">
      <c r="A108" s="12"/>
      <c r="B108" s="12"/>
    </row>
    <row r="109" spans="1:2" x14ac:dyDescent="0.2">
      <c r="A109" s="12"/>
      <c r="B109" s="12"/>
    </row>
    <row r="110" spans="1:2" ht="12.75" customHeight="1" x14ac:dyDescent="0.2">
      <c r="A110" s="12"/>
      <c r="B110" s="12"/>
    </row>
    <row r="111" spans="1:2" x14ac:dyDescent="0.2">
      <c r="A111" s="12"/>
      <c r="B111" s="12"/>
    </row>
    <row r="112" spans="1:2" x14ac:dyDescent="0.2">
      <c r="A112" s="12"/>
      <c r="B112" s="12"/>
    </row>
    <row r="113" spans="1:2" x14ac:dyDescent="0.2">
      <c r="A113" s="12"/>
      <c r="B113" s="12"/>
    </row>
    <row r="114" spans="1:2" x14ac:dyDescent="0.2">
      <c r="A114" s="12"/>
      <c r="B114" s="12"/>
    </row>
    <row r="115" spans="1:2" x14ac:dyDescent="0.2">
      <c r="A115" s="12"/>
      <c r="B115" s="12"/>
    </row>
    <row r="116" spans="1:2" x14ac:dyDescent="0.2">
      <c r="A116" s="12"/>
      <c r="B116" s="12"/>
    </row>
    <row r="117" spans="1:2" x14ac:dyDescent="0.2">
      <c r="A117" s="12"/>
      <c r="B117" s="12"/>
    </row>
    <row r="118" spans="1:2" x14ac:dyDescent="0.2">
      <c r="A118" s="12"/>
      <c r="B118" s="12"/>
    </row>
    <row r="119" spans="1:2" x14ac:dyDescent="0.2">
      <c r="A119" s="12"/>
      <c r="B119" s="12"/>
    </row>
    <row r="120" spans="1:2" x14ac:dyDescent="0.2">
      <c r="A120" s="12"/>
      <c r="B120" s="12"/>
    </row>
    <row r="121" spans="1:2" x14ac:dyDescent="0.2">
      <c r="A121" s="12"/>
      <c r="B121" s="12"/>
    </row>
    <row r="122" spans="1:2" x14ac:dyDescent="0.2">
      <c r="A122" s="12"/>
      <c r="B122" s="12"/>
    </row>
    <row r="123" spans="1:2" x14ac:dyDescent="0.2">
      <c r="A123" s="12"/>
      <c r="B123" s="12"/>
    </row>
    <row r="124" spans="1:2" x14ac:dyDescent="0.2">
      <c r="A124" s="12"/>
      <c r="B124" s="12"/>
    </row>
    <row r="125" spans="1:2" x14ac:dyDescent="0.2">
      <c r="A125" s="12"/>
      <c r="B125" s="12"/>
    </row>
    <row r="126" spans="1:2" x14ac:dyDescent="0.2">
      <c r="A126" s="12"/>
      <c r="B126" s="12"/>
    </row>
    <row r="127" spans="1:2" x14ac:dyDescent="0.2">
      <c r="A127" s="12"/>
      <c r="B127" s="12"/>
    </row>
    <row r="128" spans="1:2" x14ac:dyDescent="0.2">
      <c r="A128" s="12"/>
      <c r="B128" s="12"/>
    </row>
    <row r="129" spans="1:2" x14ac:dyDescent="0.2">
      <c r="A129" s="12"/>
      <c r="B129" s="12"/>
    </row>
    <row r="130" spans="1:2" x14ac:dyDescent="0.2">
      <c r="A130" s="12"/>
      <c r="B130" s="12"/>
    </row>
    <row r="131" spans="1:2" x14ac:dyDescent="0.2">
      <c r="A131" s="12"/>
      <c r="B131" s="12"/>
    </row>
    <row r="132" spans="1:2" x14ac:dyDescent="0.2">
      <c r="A132" s="12"/>
      <c r="B132" s="12"/>
    </row>
    <row r="133" spans="1:2" x14ac:dyDescent="0.2">
      <c r="A133" s="12"/>
      <c r="B133" s="12"/>
    </row>
    <row r="134" spans="1:2" x14ac:dyDescent="0.2">
      <c r="A134" s="12"/>
      <c r="B134" s="12"/>
    </row>
    <row r="135" spans="1:2" x14ac:dyDescent="0.2">
      <c r="A135" s="12"/>
      <c r="B135" s="12"/>
    </row>
    <row r="136" spans="1:2" x14ac:dyDescent="0.2">
      <c r="A136" s="12"/>
      <c r="B136" s="12"/>
    </row>
    <row r="137" spans="1:2" x14ac:dyDescent="0.2">
      <c r="A137" s="12"/>
      <c r="B137" s="12"/>
    </row>
    <row r="138" spans="1:2" x14ac:dyDescent="0.2">
      <c r="A138" s="12"/>
      <c r="B138" s="12"/>
    </row>
    <row r="139" spans="1:2" x14ac:dyDescent="0.2">
      <c r="A139" s="12"/>
      <c r="B139" s="12"/>
    </row>
    <row r="140" spans="1:2" x14ac:dyDescent="0.2">
      <c r="A140" s="12"/>
      <c r="B140" s="12"/>
    </row>
    <row r="141" spans="1:2" x14ac:dyDescent="0.2">
      <c r="A141" s="12"/>
      <c r="B141" s="12"/>
    </row>
    <row r="142" spans="1:2" x14ac:dyDescent="0.2">
      <c r="A142" s="12"/>
      <c r="B142" s="12"/>
    </row>
    <row r="143" spans="1:2" x14ac:dyDescent="0.2">
      <c r="A143" s="12"/>
      <c r="B143" s="12"/>
    </row>
    <row r="144" spans="1:2" x14ac:dyDescent="0.2">
      <c r="A144" s="12"/>
      <c r="B144" s="12"/>
    </row>
    <row r="145" spans="1:2" x14ac:dyDescent="0.2">
      <c r="A145" s="12"/>
      <c r="B145" s="12"/>
    </row>
    <row r="146" spans="1:2" x14ac:dyDescent="0.2">
      <c r="A146" s="12"/>
      <c r="B146" s="12"/>
    </row>
    <row r="147" spans="1:2" x14ac:dyDescent="0.2">
      <c r="A147" s="12"/>
      <c r="B147" s="12"/>
    </row>
    <row r="148" spans="1:2" x14ac:dyDescent="0.2">
      <c r="A148" s="12"/>
      <c r="B148" s="12"/>
    </row>
    <row r="149" spans="1:2" x14ac:dyDescent="0.2">
      <c r="A149" s="12"/>
      <c r="B149" s="12"/>
    </row>
    <row r="150" spans="1:2" x14ac:dyDescent="0.2">
      <c r="A150" s="12"/>
      <c r="B150" s="12"/>
    </row>
    <row r="151" spans="1:2" x14ac:dyDescent="0.2">
      <c r="A151" s="12"/>
      <c r="B151" s="12"/>
    </row>
    <row r="152" spans="1:2" x14ac:dyDescent="0.2">
      <c r="A152" s="12"/>
      <c r="B152" s="12"/>
    </row>
    <row r="153" spans="1:2" x14ac:dyDescent="0.2">
      <c r="A153" s="12"/>
      <c r="B153" s="12"/>
    </row>
    <row r="154" spans="1:2" x14ac:dyDescent="0.2">
      <c r="A154" s="12"/>
      <c r="B154" s="12"/>
    </row>
    <row r="155" spans="1:2" x14ac:dyDescent="0.2">
      <c r="A155" s="12"/>
      <c r="B155" s="12"/>
    </row>
    <row r="156" spans="1:2" x14ac:dyDescent="0.2">
      <c r="A156" s="12"/>
      <c r="B156" s="12"/>
    </row>
    <row r="157" spans="1:2" x14ac:dyDescent="0.2">
      <c r="A157" s="12"/>
      <c r="B157" s="12"/>
    </row>
    <row r="158" spans="1:2" x14ac:dyDescent="0.2">
      <c r="A158" s="12"/>
      <c r="B158" s="12"/>
    </row>
    <row r="159" spans="1:2" x14ac:dyDescent="0.2">
      <c r="A159" s="12"/>
      <c r="B159" s="12"/>
    </row>
    <row r="160" spans="1:2" x14ac:dyDescent="0.2">
      <c r="A160" s="12"/>
      <c r="B160" s="12"/>
    </row>
    <row r="161" spans="1:2" x14ac:dyDescent="0.2">
      <c r="A161" s="12"/>
      <c r="B161" s="12"/>
    </row>
    <row r="162" spans="1:2" x14ac:dyDescent="0.2">
      <c r="A162" s="12"/>
      <c r="B162" s="12"/>
    </row>
    <row r="163" spans="1:2" x14ac:dyDescent="0.2">
      <c r="A163" s="12"/>
      <c r="B163" s="12"/>
    </row>
    <row r="164" spans="1:2" x14ac:dyDescent="0.2">
      <c r="A164" s="12"/>
      <c r="B164" s="12"/>
    </row>
    <row r="165" spans="1:2" x14ac:dyDescent="0.2">
      <c r="A165" s="12"/>
      <c r="B165" s="12"/>
    </row>
    <row r="166" spans="1:2" x14ac:dyDescent="0.2">
      <c r="A166" s="12"/>
      <c r="B166" s="12"/>
    </row>
    <row r="167" spans="1:2" x14ac:dyDescent="0.2">
      <c r="A167" s="12"/>
      <c r="B167" s="12"/>
    </row>
    <row r="168" spans="1:2" x14ac:dyDescent="0.2">
      <c r="A168" s="12"/>
      <c r="B168" s="12"/>
    </row>
    <row r="169" spans="1:2" x14ac:dyDescent="0.2">
      <c r="A169" s="12"/>
      <c r="B169" s="12"/>
    </row>
    <row r="170" spans="1:2" x14ac:dyDescent="0.2">
      <c r="A170" s="12"/>
      <c r="B170" s="12"/>
    </row>
    <row r="171" spans="1:2" x14ac:dyDescent="0.2">
      <c r="A171" s="12"/>
      <c r="B171" s="12"/>
    </row>
    <row r="172" spans="1:2" x14ac:dyDescent="0.2">
      <c r="A172" s="12"/>
      <c r="B172" s="12"/>
    </row>
    <row r="173" spans="1:2" x14ac:dyDescent="0.2">
      <c r="A173" s="12"/>
      <c r="B173" s="12"/>
    </row>
    <row r="174" spans="1:2" x14ac:dyDescent="0.2">
      <c r="A174" s="12"/>
      <c r="B174" s="12"/>
    </row>
    <row r="175" spans="1:2" x14ac:dyDescent="0.2">
      <c r="A175" s="12"/>
      <c r="B175" s="12"/>
    </row>
    <row r="176" spans="1:2" x14ac:dyDescent="0.2">
      <c r="A176" s="12"/>
      <c r="B176" s="12"/>
    </row>
    <row r="177" spans="1:2" x14ac:dyDescent="0.2">
      <c r="A177" s="12"/>
      <c r="B177" s="12"/>
    </row>
    <row r="178" spans="1:2" x14ac:dyDescent="0.2">
      <c r="A178" s="12"/>
      <c r="B178" s="12"/>
    </row>
    <row r="179" spans="1:2" x14ac:dyDescent="0.2">
      <c r="A179" s="12"/>
      <c r="B179" s="12"/>
    </row>
  </sheetData>
  <mergeCells count="23">
    <mergeCell ref="J7:J8"/>
    <mergeCell ref="K7:K8"/>
    <mergeCell ref="L7:L8"/>
    <mergeCell ref="K4:L4"/>
    <mergeCell ref="A6:A8"/>
    <mergeCell ref="B6:B8"/>
    <mergeCell ref="C6:C8"/>
    <mergeCell ref="A3:P3"/>
    <mergeCell ref="O7:O8"/>
    <mergeCell ref="A89:A91"/>
    <mergeCell ref="M6:O6"/>
    <mergeCell ref="P6:P8"/>
    <mergeCell ref="E7:E8"/>
    <mergeCell ref="F7:F8"/>
    <mergeCell ref="G7:G8"/>
    <mergeCell ref="H7:H8"/>
    <mergeCell ref="D6:D8"/>
    <mergeCell ref="E6:G6"/>
    <mergeCell ref="H6:I6"/>
    <mergeCell ref="J6:L6"/>
    <mergeCell ref="M7:M8"/>
    <mergeCell ref="N7:N8"/>
    <mergeCell ref="I7:I8"/>
  </mergeCells>
  <phoneticPr fontId="6" type="noConversion"/>
  <printOptions horizontalCentered="1"/>
  <pageMargins left="0.19685039370078741" right="0.19685039370078741" top="0.19685039370078741" bottom="0" header="0.51181102362204722" footer="0.51181102362204722"/>
  <pageSetup paperSize="8" scale="82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Q179"/>
  <sheetViews>
    <sheetView zoomScaleNormal="100" workbookViewId="0">
      <pane ySplit="8" topLeftCell="A22" activePane="bottomLeft" state="frozen"/>
      <selection pane="bottomLeft" activeCell="N22" sqref="N22"/>
    </sheetView>
  </sheetViews>
  <sheetFormatPr defaultRowHeight="12.75" x14ac:dyDescent="0.2"/>
  <cols>
    <col min="1" max="1" width="83.85546875" style="2" customWidth="1"/>
    <col min="2" max="3" width="9.5703125" style="2" customWidth="1"/>
    <col min="4" max="7" width="10.7109375" style="2" customWidth="1"/>
    <col min="8" max="12" width="9.5703125" style="2" customWidth="1"/>
    <col min="13" max="15" width="9.140625" style="2"/>
    <col min="16" max="16" width="15.7109375" style="2" customWidth="1"/>
    <col min="17" max="16384" width="9.140625" style="2"/>
  </cols>
  <sheetData>
    <row r="2" spans="1:16" x14ac:dyDescent="0.2">
      <c r="A2" s="48" t="s">
        <v>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6" ht="12.75" customHeight="1" x14ac:dyDescent="0.2">
      <c r="A3" s="33" t="s">
        <v>30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6" x14ac:dyDescent="0.2">
      <c r="A4" s="3"/>
      <c r="B4" s="3"/>
      <c r="H4" s="4"/>
      <c r="I4" s="4"/>
      <c r="J4" s="4"/>
      <c r="K4" s="45"/>
      <c r="L4" s="45"/>
    </row>
    <row r="5" spans="1:16" x14ac:dyDescent="0.2">
      <c r="H5" s="1"/>
      <c r="I5" s="1"/>
      <c r="J5" s="1"/>
      <c r="K5" s="1"/>
      <c r="L5" s="1" t="s">
        <v>4</v>
      </c>
    </row>
    <row r="6" spans="1:16" ht="23.25" customHeight="1" x14ac:dyDescent="0.2">
      <c r="A6" s="39" t="s">
        <v>0</v>
      </c>
      <c r="B6" s="39" t="s">
        <v>2</v>
      </c>
      <c r="C6" s="39" t="s">
        <v>3</v>
      </c>
      <c r="D6" s="39" t="s">
        <v>31</v>
      </c>
      <c r="E6" s="42" t="s">
        <v>37</v>
      </c>
      <c r="F6" s="43"/>
      <c r="G6" s="44"/>
      <c r="H6" s="46" t="s">
        <v>39</v>
      </c>
      <c r="I6" s="47"/>
      <c r="J6" s="42" t="s">
        <v>38</v>
      </c>
      <c r="K6" s="43"/>
      <c r="L6" s="44"/>
      <c r="M6" s="37" t="s">
        <v>46</v>
      </c>
      <c r="N6" s="37"/>
      <c r="O6" s="38"/>
      <c r="P6" s="37" t="s">
        <v>47</v>
      </c>
    </row>
    <row r="7" spans="1:16" ht="19.5" customHeight="1" x14ac:dyDescent="0.2">
      <c r="A7" s="41"/>
      <c r="B7" s="41"/>
      <c r="C7" s="41"/>
      <c r="D7" s="41"/>
      <c r="E7" s="39" t="s">
        <v>2</v>
      </c>
      <c r="F7" s="39" t="s">
        <v>3</v>
      </c>
      <c r="G7" s="34" t="s">
        <v>5</v>
      </c>
      <c r="H7" s="39" t="s">
        <v>2</v>
      </c>
      <c r="I7" s="39" t="s">
        <v>3</v>
      </c>
      <c r="J7" s="39" t="s">
        <v>2</v>
      </c>
      <c r="K7" s="39" t="s">
        <v>3</v>
      </c>
      <c r="L7" s="34" t="s">
        <v>5</v>
      </c>
      <c r="M7" s="37" t="s">
        <v>40</v>
      </c>
      <c r="N7" s="37" t="s">
        <v>41</v>
      </c>
      <c r="O7" s="38" t="s">
        <v>42</v>
      </c>
      <c r="P7" s="37"/>
    </row>
    <row r="8" spans="1:16" ht="19.5" customHeight="1" x14ac:dyDescent="0.2">
      <c r="A8" s="40"/>
      <c r="B8" s="40"/>
      <c r="C8" s="40"/>
      <c r="D8" s="40"/>
      <c r="E8" s="40"/>
      <c r="F8" s="40"/>
      <c r="G8" s="35"/>
      <c r="H8" s="40"/>
      <c r="I8" s="40"/>
      <c r="J8" s="40"/>
      <c r="K8" s="40"/>
      <c r="L8" s="35"/>
      <c r="M8" s="37"/>
      <c r="N8" s="37"/>
      <c r="O8" s="38"/>
      <c r="P8" s="37"/>
    </row>
    <row r="9" spans="1:16" ht="15.75" customHeight="1" x14ac:dyDescent="0.2">
      <c r="A9" s="5" t="s">
        <v>7</v>
      </c>
      <c r="B9" s="6">
        <f>SUM(B11,B14,B20,B24,B29,B33,B36,B39,B44,B48)</f>
        <v>1502292</v>
      </c>
      <c r="C9" s="6">
        <f t="shared" ref="C9:P9" si="0">SUM(C11,C14,C20,C24,C29,C33,C36,C39,C44,C48)</f>
        <v>0</v>
      </c>
      <c r="D9" s="6">
        <f t="shared" si="0"/>
        <v>1502292</v>
      </c>
      <c r="E9" s="6">
        <f t="shared" si="0"/>
        <v>1434234</v>
      </c>
      <c r="F9" s="6">
        <f t="shared" si="0"/>
        <v>0</v>
      </c>
      <c r="G9" s="6">
        <f t="shared" si="0"/>
        <v>1434234</v>
      </c>
      <c r="H9" s="6">
        <f>SUM(H11,H14,H20,H24,H29,H33,H36,H39,H44,H48)</f>
        <v>-1134</v>
      </c>
      <c r="I9" s="6">
        <f t="shared" si="0"/>
        <v>0</v>
      </c>
      <c r="J9" s="6">
        <f t="shared" si="0"/>
        <v>1433100</v>
      </c>
      <c r="K9" s="6">
        <f t="shared" si="0"/>
        <v>0</v>
      </c>
      <c r="L9" s="6">
        <f t="shared" si="0"/>
        <v>1433100</v>
      </c>
      <c r="M9" s="6">
        <f t="shared" si="0"/>
        <v>119095</v>
      </c>
      <c r="N9" s="6">
        <f t="shared" si="0"/>
        <v>32156</v>
      </c>
      <c r="O9" s="6">
        <f t="shared" si="0"/>
        <v>151251</v>
      </c>
      <c r="P9" s="6">
        <f t="shared" si="0"/>
        <v>-1281849</v>
      </c>
    </row>
    <row r="10" spans="1:16" x14ac:dyDescent="0.2">
      <c r="A10" s="14"/>
      <c r="B10" s="10"/>
      <c r="C10" s="10"/>
      <c r="D10" s="15"/>
      <c r="E10" s="18"/>
      <c r="F10" s="18"/>
      <c r="G10" s="18"/>
      <c r="H10" s="18"/>
      <c r="I10" s="18"/>
      <c r="J10" s="18"/>
      <c r="K10" s="18"/>
      <c r="L10" s="18"/>
      <c r="M10" s="23"/>
      <c r="N10" s="23"/>
      <c r="O10" s="25"/>
      <c r="P10" s="27"/>
    </row>
    <row r="11" spans="1:16" x14ac:dyDescent="0.2">
      <c r="A11" s="13" t="s">
        <v>32</v>
      </c>
      <c r="B11" s="8">
        <f>SUM(B12)</f>
        <v>0</v>
      </c>
      <c r="C11" s="8">
        <f t="shared" ref="C11:P11" si="1">SUM(C12)</f>
        <v>0</v>
      </c>
      <c r="D11" s="8">
        <f t="shared" si="1"/>
        <v>0</v>
      </c>
      <c r="E11" s="8">
        <f t="shared" si="1"/>
        <v>2412</v>
      </c>
      <c r="F11" s="8">
        <f t="shared" si="1"/>
        <v>0</v>
      </c>
      <c r="G11" s="8">
        <f t="shared" si="1"/>
        <v>2412</v>
      </c>
      <c r="H11" s="8">
        <f t="shared" si="1"/>
        <v>-2412</v>
      </c>
      <c r="I11" s="8">
        <f t="shared" si="1"/>
        <v>0</v>
      </c>
      <c r="J11" s="8">
        <f t="shared" si="1"/>
        <v>0</v>
      </c>
      <c r="K11" s="8">
        <f t="shared" si="1"/>
        <v>0</v>
      </c>
      <c r="L11" s="8">
        <f t="shared" si="1"/>
        <v>0</v>
      </c>
      <c r="M11" s="8">
        <f t="shared" si="1"/>
        <v>0</v>
      </c>
      <c r="N11" s="8">
        <f t="shared" si="1"/>
        <v>0</v>
      </c>
      <c r="O11" s="8">
        <f t="shared" si="1"/>
        <v>0</v>
      </c>
      <c r="P11" s="8">
        <f t="shared" si="1"/>
        <v>0</v>
      </c>
    </row>
    <row r="12" spans="1:16" x14ac:dyDescent="0.2">
      <c r="A12" s="14" t="s">
        <v>33</v>
      </c>
      <c r="B12" s="15"/>
      <c r="C12" s="15"/>
      <c r="D12" s="15"/>
      <c r="E12" s="15">
        <v>2412</v>
      </c>
      <c r="F12" s="15"/>
      <c r="G12" s="15">
        <f>SUM(E12:F12)</f>
        <v>2412</v>
      </c>
      <c r="H12" s="9">
        <v>-2412</v>
      </c>
      <c r="I12" s="15"/>
      <c r="J12" s="15">
        <f>SUM(E12,H12)</f>
        <v>0</v>
      </c>
      <c r="K12" s="15">
        <f>SUM(F12,I12)</f>
        <v>0</v>
      </c>
      <c r="L12" s="15">
        <f>SUM(J12:K12)</f>
        <v>0</v>
      </c>
      <c r="M12" s="10"/>
      <c r="N12" s="10"/>
      <c r="O12" s="26">
        <f t="shared" ref="O12:O49" si="2">SUM(M12:N12)</f>
        <v>0</v>
      </c>
      <c r="P12" s="10">
        <f t="shared" ref="P12:P18" si="3">SUM(O12-L12)</f>
        <v>0</v>
      </c>
    </row>
    <row r="13" spans="1:16" x14ac:dyDescent="0.2">
      <c r="A13" s="14"/>
      <c r="B13" s="10"/>
      <c r="C13" s="10"/>
      <c r="D13" s="15"/>
      <c r="E13" s="18"/>
      <c r="F13" s="18"/>
      <c r="G13" s="18"/>
      <c r="H13" s="18"/>
      <c r="I13" s="18"/>
      <c r="J13" s="18"/>
      <c r="K13" s="18"/>
      <c r="L13" s="18"/>
      <c r="M13" s="10"/>
      <c r="N13" s="10"/>
      <c r="O13" s="26"/>
      <c r="P13" s="17"/>
    </row>
    <row r="14" spans="1:16" x14ac:dyDescent="0.2">
      <c r="A14" s="13" t="s">
        <v>19</v>
      </c>
      <c r="B14" s="8">
        <f>SUM(B15:B18)</f>
        <v>35150</v>
      </c>
      <c r="C14" s="8">
        <f>SUM(C15:C18)</f>
        <v>0</v>
      </c>
      <c r="D14" s="8">
        <f>SUM(D15:D18)</f>
        <v>35150</v>
      </c>
      <c r="E14" s="8">
        <f>SUM(E15:E18)</f>
        <v>35150</v>
      </c>
      <c r="F14" s="8">
        <f t="shared" ref="F14:P14" si="4">SUM(F15:F18)</f>
        <v>0</v>
      </c>
      <c r="G14" s="8">
        <f t="shared" si="4"/>
        <v>35150</v>
      </c>
      <c r="H14" s="8">
        <f t="shared" si="4"/>
        <v>0</v>
      </c>
      <c r="I14" s="8">
        <f t="shared" si="4"/>
        <v>0</v>
      </c>
      <c r="J14" s="8">
        <f t="shared" si="4"/>
        <v>35150</v>
      </c>
      <c r="K14" s="8">
        <f t="shared" si="4"/>
        <v>0</v>
      </c>
      <c r="L14" s="8">
        <f t="shared" si="4"/>
        <v>35150</v>
      </c>
      <c r="M14" s="8">
        <f t="shared" si="4"/>
        <v>0</v>
      </c>
      <c r="N14" s="8">
        <f t="shared" si="4"/>
        <v>0</v>
      </c>
      <c r="O14" s="8">
        <f t="shared" si="4"/>
        <v>0</v>
      </c>
      <c r="P14" s="8">
        <f t="shared" si="4"/>
        <v>-35150</v>
      </c>
    </row>
    <row r="15" spans="1:16" x14ac:dyDescent="0.2">
      <c r="A15" s="14" t="s">
        <v>20</v>
      </c>
      <c r="B15" s="10">
        <v>11000</v>
      </c>
      <c r="C15" s="10"/>
      <c r="D15" s="15">
        <f>SUM(B15:C15)</f>
        <v>11000</v>
      </c>
      <c r="E15" s="10">
        <v>11000</v>
      </c>
      <c r="F15" s="10"/>
      <c r="G15" s="15">
        <f>SUM(E15:F15)</f>
        <v>11000</v>
      </c>
      <c r="H15" s="10"/>
      <c r="I15" s="10"/>
      <c r="J15" s="10">
        <f t="shared" ref="J15:K18" si="5">SUM(E15,H15)</f>
        <v>11000</v>
      </c>
      <c r="K15" s="10">
        <f t="shared" si="5"/>
        <v>0</v>
      </c>
      <c r="L15" s="10">
        <f>SUM(J15:K15)</f>
        <v>11000</v>
      </c>
      <c r="M15" s="10"/>
      <c r="N15" s="10"/>
      <c r="O15" s="26">
        <f t="shared" si="2"/>
        <v>0</v>
      </c>
      <c r="P15" s="10">
        <f t="shared" si="3"/>
        <v>-11000</v>
      </c>
    </row>
    <row r="16" spans="1:16" x14ac:dyDescent="0.2">
      <c r="A16" s="21" t="s">
        <v>21</v>
      </c>
      <c r="B16" s="10">
        <v>5250</v>
      </c>
      <c r="C16" s="10"/>
      <c r="D16" s="15">
        <f>SUM(B16:C16)</f>
        <v>5250</v>
      </c>
      <c r="E16" s="10">
        <v>5250</v>
      </c>
      <c r="F16" s="10"/>
      <c r="G16" s="15">
        <f>SUM(E16:F16)</f>
        <v>5250</v>
      </c>
      <c r="H16" s="10"/>
      <c r="I16" s="10"/>
      <c r="J16" s="10">
        <f t="shared" si="5"/>
        <v>5250</v>
      </c>
      <c r="K16" s="10">
        <f t="shared" si="5"/>
        <v>0</v>
      </c>
      <c r="L16" s="10">
        <f>SUM(J16:K16)</f>
        <v>5250</v>
      </c>
      <c r="M16" s="10"/>
      <c r="N16" s="10"/>
      <c r="O16" s="26">
        <f t="shared" si="2"/>
        <v>0</v>
      </c>
      <c r="P16" s="10">
        <f t="shared" si="3"/>
        <v>-5250</v>
      </c>
    </row>
    <row r="17" spans="1:16" x14ac:dyDescent="0.2">
      <c r="A17" s="21" t="s">
        <v>22</v>
      </c>
      <c r="B17" s="10">
        <v>9500</v>
      </c>
      <c r="C17" s="10"/>
      <c r="D17" s="15">
        <f>SUM(B17:C17)</f>
        <v>9500</v>
      </c>
      <c r="E17" s="10">
        <v>9500</v>
      </c>
      <c r="F17" s="10"/>
      <c r="G17" s="15">
        <f>SUM(E17:F17)</f>
        <v>9500</v>
      </c>
      <c r="H17" s="9"/>
      <c r="I17" s="18"/>
      <c r="J17" s="10">
        <f t="shared" si="5"/>
        <v>9500</v>
      </c>
      <c r="K17" s="10">
        <f t="shared" si="5"/>
        <v>0</v>
      </c>
      <c r="L17" s="10">
        <f>SUM(J17:K17)</f>
        <v>9500</v>
      </c>
      <c r="M17" s="10"/>
      <c r="N17" s="10"/>
      <c r="O17" s="26">
        <f t="shared" si="2"/>
        <v>0</v>
      </c>
      <c r="P17" s="10">
        <f t="shared" si="3"/>
        <v>-9500</v>
      </c>
    </row>
    <row r="18" spans="1:16" x14ac:dyDescent="0.2">
      <c r="A18" s="21" t="s">
        <v>23</v>
      </c>
      <c r="B18" s="10">
        <v>9400</v>
      </c>
      <c r="C18" s="10"/>
      <c r="D18" s="15">
        <f>SUM(B18:C18)</f>
        <v>9400</v>
      </c>
      <c r="E18" s="10">
        <v>9400</v>
      </c>
      <c r="F18" s="10"/>
      <c r="G18" s="15">
        <f>SUM(E18:F18)</f>
        <v>9400</v>
      </c>
      <c r="H18" s="9"/>
      <c r="I18" s="15"/>
      <c r="J18" s="10">
        <f t="shared" si="5"/>
        <v>9400</v>
      </c>
      <c r="K18" s="10">
        <f t="shared" si="5"/>
        <v>0</v>
      </c>
      <c r="L18" s="10">
        <f>SUM(J18:K18)</f>
        <v>9400</v>
      </c>
      <c r="M18" s="10"/>
      <c r="N18" s="10"/>
      <c r="O18" s="26">
        <f t="shared" si="2"/>
        <v>0</v>
      </c>
      <c r="P18" s="10">
        <f t="shared" si="3"/>
        <v>-9400</v>
      </c>
    </row>
    <row r="19" spans="1:16" x14ac:dyDescent="0.2">
      <c r="A19" s="14"/>
      <c r="B19" s="10"/>
      <c r="C19" s="10"/>
      <c r="D19" s="15"/>
      <c r="E19" s="10"/>
      <c r="F19" s="10"/>
      <c r="G19" s="15"/>
      <c r="H19" s="10"/>
      <c r="I19" s="10"/>
      <c r="J19" s="10"/>
      <c r="K19" s="10"/>
      <c r="L19" s="10"/>
      <c r="M19" s="10"/>
      <c r="N19" s="10"/>
      <c r="O19" s="26"/>
      <c r="P19" s="28"/>
    </row>
    <row r="20" spans="1:16" x14ac:dyDescent="0.2">
      <c r="A20" s="13" t="s">
        <v>8</v>
      </c>
      <c r="B20" s="8">
        <f>SUM(B21:B22)</f>
        <v>949779</v>
      </c>
      <c r="C20" s="8">
        <f>SUM(C21:C22)</f>
        <v>0</v>
      </c>
      <c r="D20" s="8">
        <f>SUM(D21:D22)</f>
        <v>949779</v>
      </c>
      <c r="E20" s="8">
        <f t="shared" ref="E20:P20" si="6">SUM(E21:E22)</f>
        <v>949779</v>
      </c>
      <c r="F20" s="8">
        <f t="shared" si="6"/>
        <v>0</v>
      </c>
      <c r="G20" s="8">
        <f t="shared" si="6"/>
        <v>949779</v>
      </c>
      <c r="H20" s="8">
        <f t="shared" si="6"/>
        <v>0</v>
      </c>
      <c r="I20" s="8">
        <f t="shared" si="6"/>
        <v>0</v>
      </c>
      <c r="J20" s="8">
        <f t="shared" si="6"/>
        <v>949779</v>
      </c>
      <c r="K20" s="8">
        <f t="shared" si="6"/>
        <v>0</v>
      </c>
      <c r="L20" s="8">
        <f t="shared" si="6"/>
        <v>949779</v>
      </c>
      <c r="M20" s="8">
        <f t="shared" si="6"/>
        <v>70590</v>
      </c>
      <c r="N20" s="8">
        <f t="shared" si="6"/>
        <v>19060</v>
      </c>
      <c r="O20" s="8">
        <f t="shared" si="6"/>
        <v>89650</v>
      </c>
      <c r="P20" s="8">
        <f t="shared" si="6"/>
        <v>-860129</v>
      </c>
    </row>
    <row r="21" spans="1:16" x14ac:dyDescent="0.2">
      <c r="A21" s="14" t="s">
        <v>24</v>
      </c>
      <c r="B21" s="10">
        <v>190779</v>
      </c>
      <c r="C21" s="10"/>
      <c r="D21" s="15">
        <f>SUM(B21:C21)</f>
        <v>190779</v>
      </c>
      <c r="E21" s="10">
        <v>190779</v>
      </c>
      <c r="F21" s="10"/>
      <c r="G21" s="15">
        <f>SUM(E21:F21)</f>
        <v>190779</v>
      </c>
      <c r="H21" s="10"/>
      <c r="I21" s="10"/>
      <c r="J21" s="10">
        <f>SUM(E21,H21)</f>
        <v>190779</v>
      </c>
      <c r="K21" s="10">
        <f>SUM(F21,I21)</f>
        <v>0</v>
      </c>
      <c r="L21" s="10">
        <f>SUM(J21:K21)</f>
        <v>190779</v>
      </c>
      <c r="M21" s="10">
        <v>70590</v>
      </c>
      <c r="N21" s="10">
        <v>19060</v>
      </c>
      <c r="O21" s="26">
        <f t="shared" si="2"/>
        <v>89650</v>
      </c>
      <c r="P21" s="10">
        <f>SUM(O21-L21)</f>
        <v>-101129</v>
      </c>
    </row>
    <row r="22" spans="1:16" x14ac:dyDescent="0.2">
      <c r="A22" s="14" t="s">
        <v>25</v>
      </c>
      <c r="B22" s="10">
        <v>759000</v>
      </c>
      <c r="C22" s="10"/>
      <c r="D22" s="15">
        <f>SUM(B22:C22)</f>
        <v>759000</v>
      </c>
      <c r="E22" s="10">
        <v>759000</v>
      </c>
      <c r="F22" s="10"/>
      <c r="G22" s="15">
        <f>SUM(E22:F22)</f>
        <v>759000</v>
      </c>
      <c r="H22" s="18"/>
      <c r="I22" s="18"/>
      <c r="J22" s="10">
        <f>SUM(E22,H22)</f>
        <v>759000</v>
      </c>
      <c r="K22" s="10">
        <f>SUM(F22,I22)</f>
        <v>0</v>
      </c>
      <c r="L22" s="10">
        <f>SUM(J22:K22)</f>
        <v>759000</v>
      </c>
      <c r="M22" s="10"/>
      <c r="N22" s="10"/>
      <c r="O22" s="26">
        <f t="shared" si="2"/>
        <v>0</v>
      </c>
      <c r="P22" s="10">
        <f t="shared" ref="P22:P49" si="7">SUM(O22-L22)</f>
        <v>-759000</v>
      </c>
    </row>
    <row r="23" spans="1:16" x14ac:dyDescent="0.2">
      <c r="A23" s="14"/>
      <c r="B23" s="10"/>
      <c r="C23" s="10"/>
      <c r="D23" s="15"/>
      <c r="E23" s="10"/>
      <c r="F23" s="10"/>
      <c r="G23" s="15"/>
      <c r="H23" s="18"/>
      <c r="I23" s="18"/>
      <c r="J23" s="10"/>
      <c r="K23" s="10"/>
      <c r="L23" s="10"/>
      <c r="M23" s="10"/>
      <c r="N23" s="10"/>
      <c r="O23" s="26">
        <f t="shared" si="2"/>
        <v>0</v>
      </c>
      <c r="P23" s="28">
        <f t="shared" si="7"/>
        <v>0</v>
      </c>
    </row>
    <row r="24" spans="1:16" x14ac:dyDescent="0.2">
      <c r="A24" s="13" t="s">
        <v>9</v>
      </c>
      <c r="B24" s="8">
        <f t="shared" ref="B24:O24" si="8">SUM(B25:B27)</f>
        <v>448173</v>
      </c>
      <c r="C24" s="8">
        <f t="shared" si="8"/>
        <v>0</v>
      </c>
      <c r="D24" s="8">
        <f t="shared" si="8"/>
        <v>448173</v>
      </c>
      <c r="E24" s="8">
        <f t="shared" si="8"/>
        <v>345560</v>
      </c>
      <c r="F24" s="8">
        <f t="shared" si="8"/>
        <v>0</v>
      </c>
      <c r="G24" s="8">
        <f t="shared" si="8"/>
        <v>345560</v>
      </c>
      <c r="H24" s="8">
        <f t="shared" si="8"/>
        <v>2412</v>
      </c>
      <c r="I24" s="8">
        <f t="shared" si="8"/>
        <v>0</v>
      </c>
      <c r="J24" s="8">
        <f t="shared" si="8"/>
        <v>347972</v>
      </c>
      <c r="K24" s="8">
        <f t="shared" si="8"/>
        <v>0</v>
      </c>
      <c r="L24" s="8">
        <f t="shared" si="8"/>
        <v>347972</v>
      </c>
      <c r="M24" s="8">
        <f t="shared" si="8"/>
        <v>5682</v>
      </c>
      <c r="N24" s="8">
        <f t="shared" si="8"/>
        <v>1534</v>
      </c>
      <c r="O24" s="8">
        <f t="shared" si="8"/>
        <v>7216</v>
      </c>
      <c r="P24" s="8">
        <f>SUM(P25:P27)</f>
        <v>-340756</v>
      </c>
    </row>
    <row r="25" spans="1:16" x14ac:dyDescent="0.2">
      <c r="A25" s="14" t="s">
        <v>26</v>
      </c>
      <c r="B25" s="10">
        <v>132851</v>
      </c>
      <c r="C25" s="10"/>
      <c r="D25" s="15">
        <f>SUM(B25:C25)</f>
        <v>132851</v>
      </c>
      <c r="E25" s="10">
        <v>30238</v>
      </c>
      <c r="F25" s="10"/>
      <c r="G25" s="15">
        <f>SUM(E25:F25)</f>
        <v>30238</v>
      </c>
      <c r="H25" s="10"/>
      <c r="I25" s="10"/>
      <c r="J25" s="10">
        <f t="shared" ref="J25:K27" si="9">SUM(E25,H25)</f>
        <v>30238</v>
      </c>
      <c r="K25" s="10">
        <f t="shared" si="9"/>
        <v>0</v>
      </c>
      <c r="L25" s="10">
        <f>SUM(J25:K25)</f>
        <v>30238</v>
      </c>
      <c r="M25" s="10">
        <v>3783</v>
      </c>
      <c r="N25" s="10">
        <v>1021</v>
      </c>
      <c r="O25" s="26">
        <f t="shared" si="2"/>
        <v>4804</v>
      </c>
      <c r="P25" s="10">
        <f t="shared" si="7"/>
        <v>-25434</v>
      </c>
    </row>
    <row r="26" spans="1:16" x14ac:dyDescent="0.2">
      <c r="A26" s="14" t="s">
        <v>27</v>
      </c>
      <c r="B26" s="10">
        <v>315322</v>
      </c>
      <c r="C26" s="10"/>
      <c r="D26" s="15">
        <f>SUM(B26:C26)</f>
        <v>315322</v>
      </c>
      <c r="E26" s="10">
        <v>315322</v>
      </c>
      <c r="F26" s="10"/>
      <c r="G26" s="15">
        <f>SUM(E26:F26)</f>
        <v>315322</v>
      </c>
      <c r="H26" s="10"/>
      <c r="I26" s="10"/>
      <c r="J26" s="10">
        <f t="shared" si="9"/>
        <v>315322</v>
      </c>
      <c r="K26" s="10">
        <f t="shared" si="9"/>
        <v>0</v>
      </c>
      <c r="L26" s="10">
        <f>SUM(J26:K26)</f>
        <v>315322</v>
      </c>
      <c r="M26" s="10"/>
      <c r="N26" s="10"/>
      <c r="O26" s="26">
        <f t="shared" si="2"/>
        <v>0</v>
      </c>
      <c r="P26" s="10">
        <f t="shared" si="7"/>
        <v>-315322</v>
      </c>
    </row>
    <row r="27" spans="1:16" x14ac:dyDescent="0.2">
      <c r="A27" s="14" t="s">
        <v>45</v>
      </c>
      <c r="B27" s="10"/>
      <c r="C27" s="10"/>
      <c r="D27" s="15"/>
      <c r="E27" s="10"/>
      <c r="F27" s="10"/>
      <c r="G27" s="15"/>
      <c r="H27" s="10">
        <v>2412</v>
      </c>
      <c r="I27" s="10"/>
      <c r="J27" s="10">
        <f t="shared" si="9"/>
        <v>2412</v>
      </c>
      <c r="K27" s="10">
        <f t="shared" si="9"/>
        <v>0</v>
      </c>
      <c r="L27" s="10">
        <f>SUM(J27:K27)</f>
        <v>2412</v>
      </c>
      <c r="M27" s="10">
        <v>1899</v>
      </c>
      <c r="N27" s="10">
        <v>513</v>
      </c>
      <c r="O27" s="26">
        <f t="shared" si="2"/>
        <v>2412</v>
      </c>
      <c r="P27" s="10">
        <f t="shared" si="7"/>
        <v>0</v>
      </c>
    </row>
    <row r="28" spans="1:16" x14ac:dyDescent="0.2">
      <c r="A28" s="14"/>
      <c r="B28" s="10"/>
      <c r="C28" s="10"/>
      <c r="D28" s="15"/>
      <c r="E28" s="10"/>
      <c r="F28" s="10"/>
      <c r="G28" s="22"/>
      <c r="H28" s="10"/>
      <c r="I28" s="22"/>
      <c r="J28" s="22"/>
      <c r="K28" s="22"/>
      <c r="L28" s="22"/>
      <c r="M28" s="10"/>
      <c r="N28" s="10"/>
      <c r="O28" s="26"/>
      <c r="P28" s="28"/>
    </row>
    <row r="29" spans="1:16" x14ac:dyDescent="0.2">
      <c r="A29" s="13" t="s">
        <v>10</v>
      </c>
      <c r="B29" s="8">
        <f>SUM(B30:B31)</f>
        <v>41440</v>
      </c>
      <c r="C29" s="8">
        <f t="shared" ref="C29:P29" si="10">SUM(C30:C31)</f>
        <v>0</v>
      </c>
      <c r="D29" s="8">
        <f t="shared" si="10"/>
        <v>41440</v>
      </c>
      <c r="E29" s="8">
        <f t="shared" si="10"/>
        <v>84377</v>
      </c>
      <c r="F29" s="8">
        <f t="shared" si="10"/>
        <v>0</v>
      </c>
      <c r="G29" s="8">
        <f t="shared" si="10"/>
        <v>84377</v>
      </c>
      <c r="H29" s="8">
        <f t="shared" si="10"/>
        <v>-1134</v>
      </c>
      <c r="I29" s="8">
        <f t="shared" si="10"/>
        <v>0</v>
      </c>
      <c r="J29" s="8">
        <f t="shared" si="10"/>
        <v>83243</v>
      </c>
      <c r="K29" s="8">
        <f t="shared" si="10"/>
        <v>0</v>
      </c>
      <c r="L29" s="8">
        <f t="shared" si="10"/>
        <v>83243</v>
      </c>
      <c r="M29" s="8">
        <f t="shared" si="10"/>
        <v>33809</v>
      </c>
      <c r="N29" s="8">
        <f t="shared" si="10"/>
        <v>9128</v>
      </c>
      <c r="O29" s="8">
        <f t="shared" si="10"/>
        <v>42937</v>
      </c>
      <c r="P29" s="8">
        <f t="shared" si="10"/>
        <v>-40306</v>
      </c>
    </row>
    <row r="30" spans="1:16" x14ac:dyDescent="0.2">
      <c r="A30" s="14" t="s">
        <v>11</v>
      </c>
      <c r="B30" s="10">
        <v>41440</v>
      </c>
      <c r="C30" s="10"/>
      <c r="D30" s="15">
        <f>SUM(B30:C30)</f>
        <v>41440</v>
      </c>
      <c r="E30" s="10">
        <v>41440</v>
      </c>
      <c r="F30" s="10"/>
      <c r="G30" s="15">
        <f>SUM(E30:F30)</f>
        <v>41440</v>
      </c>
      <c r="H30" s="10">
        <v>-1134</v>
      </c>
      <c r="I30" s="10"/>
      <c r="J30" s="10">
        <f>SUM(E30,H30)</f>
        <v>40306</v>
      </c>
      <c r="K30" s="10">
        <f>SUM(F30,I30)</f>
        <v>0</v>
      </c>
      <c r="L30" s="10">
        <f>SUM(J30:K30)</f>
        <v>40306</v>
      </c>
      <c r="M30" s="10"/>
      <c r="N30" s="10"/>
      <c r="O30" s="26">
        <f t="shared" si="2"/>
        <v>0</v>
      </c>
      <c r="P30" s="10">
        <f t="shared" si="7"/>
        <v>-40306</v>
      </c>
    </row>
    <row r="31" spans="1:16" x14ac:dyDescent="0.2">
      <c r="A31" s="14" t="s">
        <v>34</v>
      </c>
      <c r="B31" s="10"/>
      <c r="C31" s="10"/>
      <c r="D31" s="15"/>
      <c r="E31" s="10">
        <v>42937</v>
      </c>
      <c r="F31" s="10"/>
      <c r="G31" s="15">
        <f>SUM(E31:F31)</f>
        <v>42937</v>
      </c>
      <c r="H31" s="10"/>
      <c r="I31" s="10"/>
      <c r="J31" s="10">
        <f>SUM(E31,H31)</f>
        <v>42937</v>
      </c>
      <c r="K31" s="10">
        <f>SUM(F31,I31)</f>
        <v>0</v>
      </c>
      <c r="L31" s="10">
        <f>SUM(J31:K31)</f>
        <v>42937</v>
      </c>
      <c r="M31" s="10">
        <v>33809</v>
      </c>
      <c r="N31" s="10">
        <v>9128</v>
      </c>
      <c r="O31" s="26">
        <f t="shared" si="2"/>
        <v>42937</v>
      </c>
      <c r="P31" s="10">
        <f t="shared" si="7"/>
        <v>0</v>
      </c>
    </row>
    <row r="32" spans="1:16" x14ac:dyDescent="0.2">
      <c r="A32" s="14"/>
      <c r="B32" s="10"/>
      <c r="C32" s="10"/>
      <c r="D32" s="15"/>
      <c r="E32" s="10"/>
      <c r="F32" s="10"/>
      <c r="G32" s="15"/>
      <c r="H32" s="10"/>
      <c r="I32" s="10"/>
      <c r="J32" s="10"/>
      <c r="K32" s="10"/>
      <c r="L32" s="10"/>
      <c r="M32" s="10"/>
      <c r="N32" s="10"/>
      <c r="O32" s="26"/>
      <c r="P32" s="28"/>
    </row>
    <row r="33" spans="1:17" x14ac:dyDescent="0.2">
      <c r="A33" s="8" t="s">
        <v>35</v>
      </c>
      <c r="B33" s="8">
        <f>SUM(B34)</f>
        <v>0</v>
      </c>
      <c r="C33" s="8">
        <f t="shared" ref="C33:P33" si="11">SUM(C34)</f>
        <v>0</v>
      </c>
      <c r="D33" s="8">
        <f t="shared" si="11"/>
        <v>0</v>
      </c>
      <c r="E33" s="8">
        <f t="shared" si="11"/>
        <v>5206</v>
      </c>
      <c r="F33" s="8">
        <f t="shared" si="11"/>
        <v>0</v>
      </c>
      <c r="G33" s="8">
        <f t="shared" si="11"/>
        <v>5206</v>
      </c>
      <c r="H33" s="8">
        <f t="shared" si="11"/>
        <v>0</v>
      </c>
      <c r="I33" s="8">
        <f t="shared" si="11"/>
        <v>0</v>
      </c>
      <c r="J33" s="8">
        <f t="shared" si="11"/>
        <v>5206</v>
      </c>
      <c r="K33" s="8">
        <f t="shared" si="11"/>
        <v>0</v>
      </c>
      <c r="L33" s="8">
        <f t="shared" si="11"/>
        <v>5206</v>
      </c>
      <c r="M33" s="8">
        <f t="shared" si="11"/>
        <v>4099</v>
      </c>
      <c r="N33" s="8">
        <f t="shared" si="11"/>
        <v>1107</v>
      </c>
      <c r="O33" s="8">
        <f>SUM(O34)</f>
        <v>5206</v>
      </c>
      <c r="P33" s="8">
        <f t="shared" si="11"/>
        <v>0</v>
      </c>
    </row>
    <row r="34" spans="1:17" x14ac:dyDescent="0.2">
      <c r="A34" s="14" t="s">
        <v>36</v>
      </c>
      <c r="B34" s="10"/>
      <c r="C34" s="10"/>
      <c r="D34" s="15"/>
      <c r="E34" s="10">
        <v>5206</v>
      </c>
      <c r="F34" s="10"/>
      <c r="G34" s="15">
        <f>SUM(E34:F34)</f>
        <v>5206</v>
      </c>
      <c r="H34" s="10"/>
      <c r="I34" s="10"/>
      <c r="J34" s="10">
        <f>SUM(E34,H34)</f>
        <v>5206</v>
      </c>
      <c r="K34" s="10">
        <f>SUM(F34,I34)</f>
        <v>0</v>
      </c>
      <c r="L34" s="10">
        <f>SUM(J34:K34)</f>
        <v>5206</v>
      </c>
      <c r="M34" s="10">
        <v>4099</v>
      </c>
      <c r="N34" s="10">
        <v>1107</v>
      </c>
      <c r="O34" s="26">
        <f t="shared" si="2"/>
        <v>5206</v>
      </c>
      <c r="P34" s="10">
        <f t="shared" si="7"/>
        <v>0</v>
      </c>
    </row>
    <row r="35" spans="1:17" x14ac:dyDescent="0.2">
      <c r="A35" s="14"/>
      <c r="B35" s="10"/>
      <c r="C35" s="10"/>
      <c r="D35" s="15"/>
      <c r="E35" s="10"/>
      <c r="F35" s="10"/>
      <c r="G35" s="15"/>
      <c r="H35" s="10"/>
      <c r="I35" s="10"/>
      <c r="J35" s="10"/>
      <c r="K35" s="10"/>
      <c r="L35" s="10"/>
      <c r="M35" s="10"/>
      <c r="N35" s="10"/>
      <c r="O35" s="26"/>
      <c r="P35" s="28"/>
    </row>
    <row r="36" spans="1:17" x14ac:dyDescent="0.2">
      <c r="A36" s="13" t="s">
        <v>43</v>
      </c>
      <c r="B36" s="8">
        <f>+B37</f>
        <v>0</v>
      </c>
      <c r="C36" s="8">
        <f t="shared" ref="C36:P36" si="12">+C37</f>
        <v>0</v>
      </c>
      <c r="D36" s="8">
        <f t="shared" si="12"/>
        <v>0</v>
      </c>
      <c r="E36" s="8">
        <f t="shared" si="12"/>
        <v>0</v>
      </c>
      <c r="F36" s="8">
        <f t="shared" si="12"/>
        <v>0</v>
      </c>
      <c r="G36" s="8">
        <f t="shared" si="12"/>
        <v>0</v>
      </c>
      <c r="H36" s="8">
        <f t="shared" si="12"/>
        <v>0</v>
      </c>
      <c r="I36" s="8">
        <f t="shared" si="12"/>
        <v>0</v>
      </c>
      <c r="J36" s="8">
        <f t="shared" si="12"/>
        <v>0</v>
      </c>
      <c r="K36" s="8">
        <f t="shared" si="12"/>
        <v>0</v>
      </c>
      <c r="L36" s="8">
        <f t="shared" si="12"/>
        <v>0</v>
      </c>
      <c r="M36" s="8">
        <f t="shared" si="12"/>
        <v>4915</v>
      </c>
      <c r="N36" s="8">
        <f t="shared" si="12"/>
        <v>1327</v>
      </c>
      <c r="O36" s="8">
        <f t="shared" si="12"/>
        <v>6242</v>
      </c>
      <c r="P36" s="8">
        <f t="shared" si="12"/>
        <v>6242</v>
      </c>
      <c r="Q36"/>
    </row>
    <row r="37" spans="1:17" x14ac:dyDescent="0.2">
      <c r="A37" s="14" t="s">
        <v>44</v>
      </c>
      <c r="B37" s="10"/>
      <c r="C37" s="10"/>
      <c r="D37" s="15"/>
      <c r="E37" s="10"/>
      <c r="F37" s="10"/>
      <c r="G37" s="15"/>
      <c r="H37" s="10"/>
      <c r="I37" s="10"/>
      <c r="J37" s="10">
        <f>SUM(E37,H37)</f>
        <v>0</v>
      </c>
      <c r="K37" s="10">
        <f>SUM(F37,I37)</f>
        <v>0</v>
      </c>
      <c r="L37" s="10">
        <f>SUM(J37:K37)</f>
        <v>0</v>
      </c>
      <c r="M37" s="10">
        <v>4915</v>
      </c>
      <c r="N37" s="10">
        <v>1327</v>
      </c>
      <c r="O37" s="26">
        <f t="shared" si="2"/>
        <v>6242</v>
      </c>
      <c r="P37" s="10">
        <f t="shared" si="7"/>
        <v>6242</v>
      </c>
      <c r="Q37" t="s">
        <v>48</v>
      </c>
    </row>
    <row r="38" spans="1:17" x14ac:dyDescent="0.2">
      <c r="A38" s="14"/>
      <c r="B38" s="10"/>
      <c r="C38" s="10"/>
      <c r="D38" s="15"/>
      <c r="E38" s="10"/>
      <c r="F38" s="10"/>
      <c r="G38" s="15"/>
      <c r="H38" s="10"/>
      <c r="I38" s="10"/>
      <c r="J38" s="10"/>
      <c r="K38" s="10"/>
      <c r="L38" s="10"/>
      <c r="M38" s="10"/>
      <c r="N38" s="10"/>
      <c r="O38" s="26"/>
      <c r="P38" s="28"/>
    </row>
    <row r="39" spans="1:17" x14ac:dyDescent="0.2">
      <c r="A39" s="13" t="s">
        <v>12</v>
      </c>
      <c r="B39" s="8">
        <f>SUM(B40:B42)</f>
        <v>8750</v>
      </c>
      <c r="C39" s="8">
        <f>SUM(C40:C42)</f>
        <v>0</v>
      </c>
      <c r="D39" s="19">
        <f>SUM(D40:D42)</f>
        <v>8750</v>
      </c>
      <c r="E39" s="8">
        <f>SUM(E40:E42)</f>
        <v>8750</v>
      </c>
      <c r="F39" s="8">
        <f t="shared" ref="F39:P39" si="13">SUM(F40:F42)</f>
        <v>0</v>
      </c>
      <c r="G39" s="8">
        <f t="shared" si="13"/>
        <v>8750</v>
      </c>
      <c r="H39" s="8">
        <f t="shared" si="13"/>
        <v>0</v>
      </c>
      <c r="I39" s="8">
        <f t="shared" si="13"/>
        <v>0</v>
      </c>
      <c r="J39" s="8">
        <f>SUM(J40:J42)</f>
        <v>8750</v>
      </c>
      <c r="K39" s="8">
        <f t="shared" si="13"/>
        <v>0</v>
      </c>
      <c r="L39" s="8">
        <f t="shared" si="13"/>
        <v>8750</v>
      </c>
      <c r="M39" s="8">
        <f t="shared" si="13"/>
        <v>0</v>
      </c>
      <c r="N39" s="8">
        <f t="shared" si="13"/>
        <v>0</v>
      </c>
      <c r="O39" s="8">
        <f t="shared" si="13"/>
        <v>0</v>
      </c>
      <c r="P39" s="8">
        <f t="shared" si="13"/>
        <v>-8750</v>
      </c>
    </row>
    <row r="40" spans="1:17" x14ac:dyDescent="0.2">
      <c r="A40" s="14" t="s">
        <v>13</v>
      </c>
      <c r="B40" s="10">
        <v>750</v>
      </c>
      <c r="C40" s="10"/>
      <c r="D40" s="15">
        <f>SUM(B40:C40)</f>
        <v>750</v>
      </c>
      <c r="E40" s="10">
        <v>750</v>
      </c>
      <c r="F40" s="10"/>
      <c r="G40" s="15">
        <f>SUM(E40:F40)</f>
        <v>750</v>
      </c>
      <c r="H40" s="9"/>
      <c r="I40" s="9"/>
      <c r="J40" s="10">
        <f t="shared" ref="J40:K42" si="14">SUM(E40,H40)</f>
        <v>750</v>
      </c>
      <c r="K40" s="10">
        <f t="shared" si="14"/>
        <v>0</v>
      </c>
      <c r="L40" s="10">
        <f>SUM(J40:K40)</f>
        <v>750</v>
      </c>
      <c r="M40" s="10"/>
      <c r="N40" s="10"/>
      <c r="O40" s="26">
        <f t="shared" si="2"/>
        <v>0</v>
      </c>
      <c r="P40" s="10">
        <f t="shared" si="7"/>
        <v>-750</v>
      </c>
    </row>
    <row r="41" spans="1:17" x14ac:dyDescent="0.2">
      <c r="A41" s="14" t="s">
        <v>14</v>
      </c>
      <c r="B41" s="10">
        <v>4000</v>
      </c>
      <c r="C41" s="10"/>
      <c r="D41" s="15">
        <f>SUM(B41:C41)</f>
        <v>4000</v>
      </c>
      <c r="E41" s="10">
        <v>4000</v>
      </c>
      <c r="F41" s="10"/>
      <c r="G41" s="15">
        <f>SUM(E41:F41)</f>
        <v>4000</v>
      </c>
      <c r="H41" s="10"/>
      <c r="I41" s="10"/>
      <c r="J41" s="10">
        <f t="shared" si="14"/>
        <v>4000</v>
      </c>
      <c r="K41" s="10">
        <f t="shared" si="14"/>
        <v>0</v>
      </c>
      <c r="L41" s="10">
        <f>SUM(J41:K41)</f>
        <v>4000</v>
      </c>
      <c r="M41" s="10"/>
      <c r="N41" s="10"/>
      <c r="O41" s="26">
        <f t="shared" si="2"/>
        <v>0</v>
      </c>
      <c r="P41" s="10">
        <f t="shared" si="7"/>
        <v>-4000</v>
      </c>
    </row>
    <row r="42" spans="1:17" x14ac:dyDescent="0.2">
      <c r="A42" s="14" t="s">
        <v>15</v>
      </c>
      <c r="B42" s="10">
        <v>4000</v>
      </c>
      <c r="C42" s="10"/>
      <c r="D42" s="15">
        <f>SUM(B42:C42)</f>
        <v>4000</v>
      </c>
      <c r="E42" s="10">
        <v>4000</v>
      </c>
      <c r="F42" s="10"/>
      <c r="G42" s="15">
        <f>SUM(E42:F42)</f>
        <v>4000</v>
      </c>
      <c r="H42" s="9"/>
      <c r="I42" s="9"/>
      <c r="J42" s="10">
        <f t="shared" si="14"/>
        <v>4000</v>
      </c>
      <c r="K42" s="10">
        <f t="shared" si="14"/>
        <v>0</v>
      </c>
      <c r="L42" s="10">
        <f>SUM(J42:K42)</f>
        <v>4000</v>
      </c>
      <c r="M42" s="10"/>
      <c r="N42" s="10"/>
      <c r="O42" s="26">
        <f t="shared" si="2"/>
        <v>0</v>
      </c>
      <c r="P42" s="10">
        <f t="shared" si="7"/>
        <v>-4000</v>
      </c>
    </row>
    <row r="43" spans="1:17" x14ac:dyDescent="0.2">
      <c r="A43" s="14"/>
      <c r="B43" s="16"/>
      <c r="C43" s="20"/>
      <c r="D43" s="15"/>
      <c r="E43" s="16"/>
      <c r="F43" s="10"/>
      <c r="G43" s="15"/>
      <c r="H43" s="9"/>
      <c r="I43" s="9"/>
      <c r="J43" s="10"/>
      <c r="K43" s="10"/>
      <c r="L43" s="10"/>
      <c r="M43" s="10"/>
      <c r="N43" s="10"/>
      <c r="O43" s="26"/>
      <c r="P43" s="28"/>
    </row>
    <row r="44" spans="1:17" x14ac:dyDescent="0.2">
      <c r="A44" s="13" t="s">
        <v>16</v>
      </c>
      <c r="B44" s="20">
        <f>SUM(B45:B46)</f>
        <v>9000</v>
      </c>
      <c r="C44" s="20">
        <f>SUM(C45:C46)</f>
        <v>0</v>
      </c>
      <c r="D44" s="20">
        <f>SUM(D45:D46)</f>
        <v>9000</v>
      </c>
      <c r="E44" s="20">
        <f>SUM(E45:E46)</f>
        <v>3000</v>
      </c>
      <c r="F44" s="20">
        <f t="shared" ref="F44:P44" si="15">SUM(F45:F46)</f>
        <v>0</v>
      </c>
      <c r="G44" s="20">
        <f t="shared" si="15"/>
        <v>3000</v>
      </c>
      <c r="H44" s="20">
        <f t="shared" si="15"/>
        <v>0</v>
      </c>
      <c r="I44" s="20">
        <f t="shared" si="15"/>
        <v>0</v>
      </c>
      <c r="J44" s="20">
        <f t="shared" si="15"/>
        <v>3000</v>
      </c>
      <c r="K44" s="20">
        <f t="shared" si="15"/>
        <v>0</v>
      </c>
      <c r="L44" s="20">
        <f t="shared" si="15"/>
        <v>3000</v>
      </c>
      <c r="M44" s="20">
        <f t="shared" si="15"/>
        <v>0</v>
      </c>
      <c r="N44" s="20">
        <f t="shared" si="15"/>
        <v>0</v>
      </c>
      <c r="O44" s="20">
        <f t="shared" si="15"/>
        <v>0</v>
      </c>
      <c r="P44" s="20">
        <f t="shared" si="15"/>
        <v>-3000</v>
      </c>
    </row>
    <row r="45" spans="1:17" x14ac:dyDescent="0.2">
      <c r="A45" s="14" t="s">
        <v>17</v>
      </c>
      <c r="B45" s="16">
        <v>3000</v>
      </c>
      <c r="C45" s="20"/>
      <c r="D45" s="15">
        <f>SUM(B45:C45)</f>
        <v>3000</v>
      </c>
      <c r="E45" s="16">
        <v>3000</v>
      </c>
      <c r="F45" s="10"/>
      <c r="G45" s="15">
        <f>SUM(E45:F45)</f>
        <v>3000</v>
      </c>
      <c r="H45" s="9"/>
      <c r="I45" s="9"/>
      <c r="J45" s="10">
        <f>SUM(E45,H45)</f>
        <v>3000</v>
      </c>
      <c r="K45" s="10">
        <f>SUM(F45,I45)</f>
        <v>0</v>
      </c>
      <c r="L45" s="10">
        <f>SUM(J45:K45)</f>
        <v>3000</v>
      </c>
      <c r="M45" s="10"/>
      <c r="N45" s="10"/>
      <c r="O45" s="26">
        <f t="shared" si="2"/>
        <v>0</v>
      </c>
      <c r="P45" s="10">
        <f t="shared" si="7"/>
        <v>-3000</v>
      </c>
    </row>
    <row r="46" spans="1:17" x14ac:dyDescent="0.2">
      <c r="A46" s="14" t="s">
        <v>28</v>
      </c>
      <c r="B46" s="16">
        <v>6000</v>
      </c>
      <c r="C46" s="20"/>
      <c r="D46" s="15">
        <f>SUM(B46:C46)</f>
        <v>6000</v>
      </c>
      <c r="E46" s="16">
        <v>0</v>
      </c>
      <c r="F46" s="10"/>
      <c r="G46" s="15">
        <f>SUM(E46:F46)</f>
        <v>0</v>
      </c>
      <c r="H46" s="9"/>
      <c r="I46" s="9"/>
      <c r="J46" s="10">
        <f>SUM(E46,H46)</f>
        <v>0</v>
      </c>
      <c r="K46" s="10">
        <f>SUM(F46,I46)</f>
        <v>0</v>
      </c>
      <c r="L46" s="10">
        <f>SUM(J46:K46)</f>
        <v>0</v>
      </c>
      <c r="M46" s="10"/>
      <c r="N46" s="10"/>
      <c r="O46" s="26">
        <f t="shared" si="2"/>
        <v>0</v>
      </c>
      <c r="P46" s="10">
        <f t="shared" si="7"/>
        <v>0</v>
      </c>
    </row>
    <row r="47" spans="1:17" x14ac:dyDescent="0.2">
      <c r="A47" s="14"/>
      <c r="B47" s="16"/>
      <c r="C47" s="20"/>
      <c r="D47" s="15"/>
      <c r="E47" s="16"/>
      <c r="F47" s="10"/>
      <c r="G47" s="22"/>
      <c r="H47" s="22"/>
      <c r="I47" s="22"/>
      <c r="J47" s="22"/>
      <c r="K47" s="22"/>
      <c r="L47" s="22"/>
      <c r="M47" s="10"/>
      <c r="N47" s="10"/>
      <c r="O47" s="26"/>
      <c r="P47" s="28"/>
    </row>
    <row r="48" spans="1:17" x14ac:dyDescent="0.2">
      <c r="A48" s="13" t="s">
        <v>18</v>
      </c>
      <c r="B48" s="20">
        <f>SUM(B49)</f>
        <v>10000</v>
      </c>
      <c r="C48" s="20">
        <f>SUM(C49)</f>
        <v>0</v>
      </c>
      <c r="D48" s="20">
        <f>SUM(D49)</f>
        <v>10000</v>
      </c>
      <c r="E48" s="20">
        <f>SUM(E49)</f>
        <v>0</v>
      </c>
      <c r="F48" s="20">
        <f t="shared" ref="F48:P48" si="16">SUM(F49)</f>
        <v>0</v>
      </c>
      <c r="G48" s="20">
        <f t="shared" si="16"/>
        <v>0</v>
      </c>
      <c r="H48" s="20">
        <f t="shared" si="16"/>
        <v>0</v>
      </c>
      <c r="I48" s="20">
        <f t="shared" si="16"/>
        <v>0</v>
      </c>
      <c r="J48" s="20">
        <f t="shared" si="16"/>
        <v>0</v>
      </c>
      <c r="K48" s="20">
        <f t="shared" si="16"/>
        <v>0</v>
      </c>
      <c r="L48" s="20">
        <f t="shared" si="16"/>
        <v>0</v>
      </c>
      <c r="M48" s="20">
        <f t="shared" si="16"/>
        <v>0</v>
      </c>
      <c r="N48" s="20">
        <f t="shared" si="16"/>
        <v>0</v>
      </c>
      <c r="O48" s="20">
        <f t="shared" si="16"/>
        <v>0</v>
      </c>
      <c r="P48" s="20">
        <f t="shared" si="16"/>
        <v>0</v>
      </c>
    </row>
    <row r="49" spans="1:16" x14ac:dyDescent="0.2">
      <c r="A49" s="14" t="s">
        <v>29</v>
      </c>
      <c r="B49" s="16">
        <v>10000</v>
      </c>
      <c r="C49" s="20"/>
      <c r="D49" s="15">
        <f>SUM(B49:C49)</f>
        <v>10000</v>
      </c>
      <c r="E49" s="16">
        <v>0</v>
      </c>
      <c r="F49" s="10"/>
      <c r="G49" s="15">
        <f>SUM(E49:F49)</f>
        <v>0</v>
      </c>
      <c r="H49" s="10"/>
      <c r="I49" s="10"/>
      <c r="J49" s="10">
        <f>SUM(E49,H49)</f>
        <v>0</v>
      </c>
      <c r="K49" s="10">
        <f>SUM(F49,I49)</f>
        <v>0</v>
      </c>
      <c r="L49" s="10">
        <f>SUM(J49:K49)</f>
        <v>0</v>
      </c>
      <c r="M49" s="10"/>
      <c r="N49" s="10"/>
      <c r="O49" s="26">
        <f t="shared" si="2"/>
        <v>0</v>
      </c>
      <c r="P49" s="10">
        <f t="shared" si="7"/>
        <v>0</v>
      </c>
    </row>
    <row r="50" spans="1:16" x14ac:dyDescent="0.2">
      <c r="A50" s="14"/>
      <c r="B50" s="10"/>
      <c r="C50" s="10"/>
      <c r="D50" s="15"/>
      <c r="E50" s="10"/>
      <c r="F50" s="10"/>
      <c r="G50" s="15"/>
      <c r="H50" s="18"/>
      <c r="I50" s="18"/>
      <c r="J50" s="10"/>
      <c r="K50" s="10"/>
      <c r="L50" s="10"/>
      <c r="M50" s="10"/>
      <c r="N50" s="10"/>
      <c r="O50" s="26"/>
      <c r="P50" s="28"/>
    </row>
    <row r="51" spans="1:16" x14ac:dyDescent="0.2">
      <c r="A51" s="7" t="s">
        <v>1</v>
      </c>
      <c r="B51" s="17">
        <f t="shared" ref="B51:P51" si="17">SUM(B9)</f>
        <v>1502292</v>
      </c>
      <c r="C51" s="17">
        <f t="shared" si="17"/>
        <v>0</v>
      </c>
      <c r="D51" s="17">
        <f t="shared" si="17"/>
        <v>1502292</v>
      </c>
      <c r="E51" s="17">
        <f t="shared" si="17"/>
        <v>1434234</v>
      </c>
      <c r="F51" s="17">
        <f t="shared" si="17"/>
        <v>0</v>
      </c>
      <c r="G51" s="17">
        <f t="shared" si="17"/>
        <v>1434234</v>
      </c>
      <c r="H51" s="17">
        <f t="shared" si="17"/>
        <v>-1134</v>
      </c>
      <c r="I51" s="17">
        <f t="shared" si="17"/>
        <v>0</v>
      </c>
      <c r="J51" s="17">
        <f t="shared" si="17"/>
        <v>1433100</v>
      </c>
      <c r="K51" s="17">
        <f t="shared" si="17"/>
        <v>0</v>
      </c>
      <c r="L51" s="17">
        <f t="shared" si="17"/>
        <v>1433100</v>
      </c>
      <c r="M51" s="17">
        <f t="shared" si="17"/>
        <v>119095</v>
      </c>
      <c r="N51" s="17">
        <f t="shared" si="17"/>
        <v>32156</v>
      </c>
      <c r="O51" s="17">
        <f t="shared" si="17"/>
        <v>151251</v>
      </c>
      <c r="P51" s="17">
        <f t="shared" si="17"/>
        <v>-1281849</v>
      </c>
    </row>
    <row r="52" spans="1:16" x14ac:dyDescent="0.2">
      <c r="A52" s="12"/>
      <c r="B52" s="12"/>
      <c r="P52" s="24">
        <f>SUM(O51-L51)</f>
        <v>-1281849</v>
      </c>
    </row>
    <row r="53" spans="1:16" x14ac:dyDescent="0.2">
      <c r="A53" s="11"/>
      <c r="B53" s="11"/>
    </row>
    <row r="54" spans="1:16" x14ac:dyDescent="0.2">
      <c r="A54" s="12"/>
      <c r="B54" s="12"/>
    </row>
    <row r="55" spans="1:16" x14ac:dyDescent="0.2">
      <c r="A55" s="12"/>
      <c r="B55" s="12"/>
    </row>
    <row r="56" spans="1:16" x14ac:dyDescent="0.2">
      <c r="A56" s="11"/>
      <c r="B56" s="11"/>
    </row>
    <row r="57" spans="1:16" x14ac:dyDescent="0.2">
      <c r="A57" s="11"/>
      <c r="B57" s="11"/>
    </row>
    <row r="58" spans="1:16" x14ac:dyDescent="0.2">
      <c r="A58" s="12"/>
      <c r="B58" s="12"/>
    </row>
    <row r="59" spans="1:16" x14ac:dyDescent="0.2">
      <c r="A59" s="12"/>
      <c r="B59" s="12"/>
    </row>
    <row r="60" spans="1:16" x14ac:dyDescent="0.2">
      <c r="A60" s="11"/>
      <c r="B60" s="11"/>
    </row>
    <row r="61" spans="1:16" x14ac:dyDescent="0.2">
      <c r="A61" s="11"/>
      <c r="B61" s="11"/>
    </row>
    <row r="62" spans="1:16" x14ac:dyDescent="0.2">
      <c r="A62" s="11"/>
      <c r="B62" s="11"/>
    </row>
    <row r="63" spans="1:16" x14ac:dyDescent="0.2">
      <c r="A63" s="12"/>
      <c r="B63" s="12"/>
    </row>
    <row r="64" spans="1:16" x14ac:dyDescent="0.2">
      <c r="A64" s="11"/>
      <c r="B64" s="11"/>
    </row>
    <row r="65" spans="1:2" x14ac:dyDescent="0.2">
      <c r="A65" s="12"/>
      <c r="B65" s="12"/>
    </row>
    <row r="66" spans="1:2" x14ac:dyDescent="0.2">
      <c r="A66" s="12"/>
      <c r="B66" s="12"/>
    </row>
    <row r="67" spans="1:2" x14ac:dyDescent="0.2">
      <c r="A67" s="11"/>
      <c r="B67" s="11"/>
    </row>
    <row r="68" spans="1:2" x14ac:dyDescent="0.2">
      <c r="A68" s="11"/>
      <c r="B68" s="11"/>
    </row>
    <row r="69" spans="1:2" x14ac:dyDescent="0.2">
      <c r="A69" s="11"/>
      <c r="B69" s="11"/>
    </row>
    <row r="70" spans="1:2" x14ac:dyDescent="0.2">
      <c r="A70" s="11"/>
      <c r="B70" s="11"/>
    </row>
    <row r="71" spans="1:2" x14ac:dyDescent="0.2">
      <c r="A71" s="11"/>
      <c r="B71" s="11"/>
    </row>
    <row r="72" spans="1:2" x14ac:dyDescent="0.2">
      <c r="A72" s="11"/>
      <c r="B72" s="11"/>
    </row>
    <row r="73" spans="1:2" x14ac:dyDescent="0.2">
      <c r="A73" s="11"/>
      <c r="B73" s="11"/>
    </row>
    <row r="74" spans="1:2" x14ac:dyDescent="0.2">
      <c r="A74" s="11"/>
      <c r="B74" s="11"/>
    </row>
    <row r="75" spans="1:2" x14ac:dyDescent="0.2">
      <c r="A75" s="11"/>
      <c r="B75" s="11"/>
    </row>
    <row r="76" spans="1:2" x14ac:dyDescent="0.2">
      <c r="A76" s="11"/>
      <c r="B76" s="11"/>
    </row>
    <row r="77" spans="1:2" x14ac:dyDescent="0.2">
      <c r="A77" s="11"/>
      <c r="B77" s="11"/>
    </row>
    <row r="78" spans="1:2" x14ac:dyDescent="0.2">
      <c r="A78" s="11"/>
      <c r="B78" s="11"/>
    </row>
    <row r="79" spans="1:2" x14ac:dyDescent="0.2">
      <c r="A79" s="11"/>
      <c r="B79" s="11"/>
    </row>
    <row r="80" spans="1:2" x14ac:dyDescent="0.2">
      <c r="A80" s="11"/>
      <c r="B80" s="11"/>
    </row>
    <row r="81" spans="1:2" x14ac:dyDescent="0.2">
      <c r="A81" s="12"/>
      <c r="B81" s="12"/>
    </row>
    <row r="82" spans="1:2" x14ac:dyDescent="0.2">
      <c r="A82" s="12"/>
      <c r="B82" s="12"/>
    </row>
    <row r="83" spans="1:2" x14ac:dyDescent="0.2">
      <c r="A83" s="12"/>
      <c r="B83" s="12"/>
    </row>
    <row r="84" spans="1:2" x14ac:dyDescent="0.2">
      <c r="A84" s="11"/>
      <c r="B84" s="11"/>
    </row>
    <row r="85" spans="1:2" x14ac:dyDescent="0.2">
      <c r="A85" s="12"/>
      <c r="B85" s="12"/>
    </row>
    <row r="86" spans="1:2" x14ac:dyDescent="0.2">
      <c r="A86" s="12"/>
      <c r="B86" s="12"/>
    </row>
    <row r="87" spans="1:2" x14ac:dyDescent="0.2">
      <c r="A87" s="12"/>
      <c r="B87" s="12"/>
    </row>
    <row r="88" spans="1:2" x14ac:dyDescent="0.2">
      <c r="A88" s="12"/>
      <c r="B88" s="12"/>
    </row>
    <row r="89" spans="1:2" ht="12.75" customHeight="1" x14ac:dyDescent="0.2">
      <c r="A89" s="33"/>
      <c r="B89" s="3"/>
    </row>
    <row r="90" spans="1:2" x14ac:dyDescent="0.2">
      <c r="A90" s="33"/>
      <c r="B90" s="3"/>
    </row>
    <row r="91" spans="1:2" x14ac:dyDescent="0.2">
      <c r="A91" s="33"/>
      <c r="B91" s="3"/>
    </row>
    <row r="92" spans="1:2" x14ac:dyDescent="0.2">
      <c r="A92" s="11"/>
      <c r="B92" s="11"/>
    </row>
    <row r="93" spans="1:2" x14ac:dyDescent="0.2">
      <c r="A93" s="12"/>
      <c r="B93" s="12"/>
    </row>
    <row r="94" spans="1:2" x14ac:dyDescent="0.2">
      <c r="A94" s="12"/>
      <c r="B94" s="12"/>
    </row>
    <row r="95" spans="1:2" x14ac:dyDescent="0.2">
      <c r="A95" s="11"/>
      <c r="B95" s="11"/>
    </row>
    <row r="96" spans="1:2" x14ac:dyDescent="0.2">
      <c r="A96" s="12"/>
      <c r="B96" s="12"/>
    </row>
    <row r="97" spans="1:2" x14ac:dyDescent="0.2">
      <c r="A97" s="12"/>
      <c r="B97" s="12"/>
    </row>
    <row r="98" spans="1:2" x14ac:dyDescent="0.2">
      <c r="A98" s="11"/>
      <c r="B98" s="11"/>
    </row>
    <row r="99" spans="1:2" x14ac:dyDescent="0.2">
      <c r="A99" s="12"/>
      <c r="B99" s="12"/>
    </row>
    <row r="100" spans="1:2" x14ac:dyDescent="0.2">
      <c r="A100" s="11"/>
      <c r="B100" s="11"/>
    </row>
    <row r="101" spans="1:2" x14ac:dyDescent="0.2">
      <c r="A101" s="12"/>
      <c r="B101" s="12"/>
    </row>
    <row r="102" spans="1:2" x14ac:dyDescent="0.2">
      <c r="A102" s="11"/>
      <c r="B102" s="11"/>
    </row>
    <row r="103" spans="1:2" x14ac:dyDescent="0.2">
      <c r="A103" s="12"/>
      <c r="B103" s="12"/>
    </row>
    <row r="104" spans="1:2" x14ac:dyDescent="0.2">
      <c r="A104" s="12"/>
      <c r="B104" s="12"/>
    </row>
    <row r="105" spans="1:2" x14ac:dyDescent="0.2">
      <c r="A105" s="12"/>
      <c r="B105" s="12"/>
    </row>
    <row r="106" spans="1:2" x14ac:dyDescent="0.2">
      <c r="A106" s="12"/>
      <c r="B106" s="12"/>
    </row>
    <row r="107" spans="1:2" x14ac:dyDescent="0.2">
      <c r="A107" s="12"/>
      <c r="B107" s="12"/>
    </row>
    <row r="108" spans="1:2" x14ac:dyDescent="0.2">
      <c r="A108" s="12"/>
      <c r="B108" s="12"/>
    </row>
    <row r="109" spans="1:2" x14ac:dyDescent="0.2">
      <c r="A109" s="12"/>
      <c r="B109" s="12"/>
    </row>
    <row r="110" spans="1:2" ht="12.75" customHeight="1" x14ac:dyDescent="0.2">
      <c r="A110" s="12"/>
      <c r="B110" s="12"/>
    </row>
    <row r="111" spans="1:2" x14ac:dyDescent="0.2">
      <c r="A111" s="12"/>
      <c r="B111" s="12"/>
    </row>
    <row r="112" spans="1:2" x14ac:dyDescent="0.2">
      <c r="A112" s="12"/>
      <c r="B112" s="12"/>
    </row>
    <row r="113" spans="1:2" x14ac:dyDescent="0.2">
      <c r="A113" s="12"/>
      <c r="B113" s="12"/>
    </row>
    <row r="114" spans="1:2" x14ac:dyDescent="0.2">
      <c r="A114" s="12"/>
      <c r="B114" s="12"/>
    </row>
    <row r="115" spans="1:2" x14ac:dyDescent="0.2">
      <c r="A115" s="12"/>
      <c r="B115" s="12"/>
    </row>
    <row r="116" spans="1:2" x14ac:dyDescent="0.2">
      <c r="A116" s="12"/>
      <c r="B116" s="12"/>
    </row>
    <row r="117" spans="1:2" x14ac:dyDescent="0.2">
      <c r="A117" s="12"/>
      <c r="B117" s="12"/>
    </row>
    <row r="118" spans="1:2" x14ac:dyDescent="0.2">
      <c r="A118" s="12"/>
      <c r="B118" s="12"/>
    </row>
    <row r="119" spans="1:2" x14ac:dyDescent="0.2">
      <c r="A119" s="12"/>
      <c r="B119" s="12"/>
    </row>
    <row r="120" spans="1:2" x14ac:dyDescent="0.2">
      <c r="A120" s="12"/>
      <c r="B120" s="12"/>
    </row>
    <row r="121" spans="1:2" x14ac:dyDescent="0.2">
      <c r="A121" s="12"/>
      <c r="B121" s="12"/>
    </row>
    <row r="122" spans="1:2" x14ac:dyDescent="0.2">
      <c r="A122" s="12"/>
      <c r="B122" s="12"/>
    </row>
    <row r="123" spans="1:2" x14ac:dyDescent="0.2">
      <c r="A123" s="12"/>
      <c r="B123" s="12"/>
    </row>
    <row r="124" spans="1:2" x14ac:dyDescent="0.2">
      <c r="A124" s="12"/>
      <c r="B124" s="12"/>
    </row>
    <row r="125" spans="1:2" x14ac:dyDescent="0.2">
      <c r="A125" s="12"/>
      <c r="B125" s="12"/>
    </row>
    <row r="126" spans="1:2" x14ac:dyDescent="0.2">
      <c r="A126" s="12"/>
      <c r="B126" s="12"/>
    </row>
    <row r="127" spans="1:2" x14ac:dyDescent="0.2">
      <c r="A127" s="12"/>
      <c r="B127" s="12"/>
    </row>
    <row r="128" spans="1:2" x14ac:dyDescent="0.2">
      <c r="A128" s="12"/>
      <c r="B128" s="12"/>
    </row>
    <row r="129" spans="1:2" x14ac:dyDescent="0.2">
      <c r="A129" s="12"/>
      <c r="B129" s="12"/>
    </row>
    <row r="130" spans="1:2" x14ac:dyDescent="0.2">
      <c r="A130" s="12"/>
      <c r="B130" s="12"/>
    </row>
    <row r="131" spans="1:2" x14ac:dyDescent="0.2">
      <c r="A131" s="12"/>
      <c r="B131" s="12"/>
    </row>
    <row r="132" spans="1:2" x14ac:dyDescent="0.2">
      <c r="A132" s="12"/>
      <c r="B132" s="12"/>
    </row>
    <row r="133" spans="1:2" x14ac:dyDescent="0.2">
      <c r="A133" s="12"/>
      <c r="B133" s="12"/>
    </row>
    <row r="134" spans="1:2" x14ac:dyDescent="0.2">
      <c r="A134" s="12"/>
      <c r="B134" s="12"/>
    </row>
    <row r="135" spans="1:2" x14ac:dyDescent="0.2">
      <c r="A135" s="12"/>
      <c r="B135" s="12"/>
    </row>
    <row r="136" spans="1:2" x14ac:dyDescent="0.2">
      <c r="A136" s="12"/>
      <c r="B136" s="12"/>
    </row>
    <row r="137" spans="1:2" x14ac:dyDescent="0.2">
      <c r="A137" s="12"/>
      <c r="B137" s="12"/>
    </row>
    <row r="138" spans="1:2" x14ac:dyDescent="0.2">
      <c r="A138" s="12"/>
      <c r="B138" s="12"/>
    </row>
    <row r="139" spans="1:2" x14ac:dyDescent="0.2">
      <c r="A139" s="12"/>
      <c r="B139" s="12"/>
    </row>
    <row r="140" spans="1:2" x14ac:dyDescent="0.2">
      <c r="A140" s="12"/>
      <c r="B140" s="12"/>
    </row>
    <row r="141" spans="1:2" x14ac:dyDescent="0.2">
      <c r="A141" s="12"/>
      <c r="B141" s="12"/>
    </row>
    <row r="142" spans="1:2" x14ac:dyDescent="0.2">
      <c r="A142" s="12"/>
      <c r="B142" s="12"/>
    </row>
    <row r="143" spans="1:2" x14ac:dyDescent="0.2">
      <c r="A143" s="12"/>
      <c r="B143" s="12"/>
    </row>
    <row r="144" spans="1:2" x14ac:dyDescent="0.2">
      <c r="A144" s="12"/>
      <c r="B144" s="12"/>
    </row>
    <row r="145" spans="1:2" x14ac:dyDescent="0.2">
      <c r="A145" s="12"/>
      <c r="B145" s="12"/>
    </row>
    <row r="146" spans="1:2" x14ac:dyDescent="0.2">
      <c r="A146" s="12"/>
      <c r="B146" s="12"/>
    </row>
    <row r="147" spans="1:2" x14ac:dyDescent="0.2">
      <c r="A147" s="12"/>
      <c r="B147" s="12"/>
    </row>
    <row r="148" spans="1:2" x14ac:dyDescent="0.2">
      <c r="A148" s="12"/>
      <c r="B148" s="12"/>
    </row>
    <row r="149" spans="1:2" x14ac:dyDescent="0.2">
      <c r="A149" s="12"/>
      <c r="B149" s="12"/>
    </row>
    <row r="150" spans="1:2" x14ac:dyDescent="0.2">
      <c r="A150" s="12"/>
      <c r="B150" s="12"/>
    </row>
    <row r="151" spans="1:2" x14ac:dyDescent="0.2">
      <c r="A151" s="12"/>
      <c r="B151" s="12"/>
    </row>
    <row r="152" spans="1:2" x14ac:dyDescent="0.2">
      <c r="A152" s="12"/>
      <c r="B152" s="12"/>
    </row>
    <row r="153" spans="1:2" x14ac:dyDescent="0.2">
      <c r="A153" s="12"/>
      <c r="B153" s="12"/>
    </row>
    <row r="154" spans="1:2" x14ac:dyDescent="0.2">
      <c r="A154" s="12"/>
      <c r="B154" s="12"/>
    </row>
    <row r="155" spans="1:2" x14ac:dyDescent="0.2">
      <c r="A155" s="12"/>
      <c r="B155" s="12"/>
    </row>
    <row r="156" spans="1:2" x14ac:dyDescent="0.2">
      <c r="A156" s="12"/>
      <c r="B156" s="12"/>
    </row>
    <row r="157" spans="1:2" x14ac:dyDescent="0.2">
      <c r="A157" s="12"/>
      <c r="B157" s="12"/>
    </row>
    <row r="158" spans="1:2" x14ac:dyDescent="0.2">
      <c r="A158" s="12"/>
      <c r="B158" s="12"/>
    </row>
    <row r="159" spans="1:2" x14ac:dyDescent="0.2">
      <c r="A159" s="12"/>
      <c r="B159" s="12"/>
    </row>
    <row r="160" spans="1:2" x14ac:dyDescent="0.2">
      <c r="A160" s="12"/>
      <c r="B160" s="12"/>
    </row>
    <row r="161" spans="1:2" x14ac:dyDescent="0.2">
      <c r="A161" s="12"/>
      <c r="B161" s="12"/>
    </row>
    <row r="162" spans="1:2" x14ac:dyDescent="0.2">
      <c r="A162" s="12"/>
      <c r="B162" s="12"/>
    </row>
    <row r="163" spans="1:2" x14ac:dyDescent="0.2">
      <c r="A163" s="12"/>
      <c r="B163" s="12"/>
    </row>
    <row r="164" spans="1:2" x14ac:dyDescent="0.2">
      <c r="A164" s="12"/>
      <c r="B164" s="12"/>
    </row>
    <row r="165" spans="1:2" x14ac:dyDescent="0.2">
      <c r="A165" s="12"/>
      <c r="B165" s="12"/>
    </row>
    <row r="166" spans="1:2" x14ac:dyDescent="0.2">
      <c r="A166" s="12"/>
      <c r="B166" s="12"/>
    </row>
    <row r="167" spans="1:2" x14ac:dyDescent="0.2">
      <c r="A167" s="12"/>
      <c r="B167" s="12"/>
    </row>
    <row r="168" spans="1:2" x14ac:dyDescent="0.2">
      <c r="A168" s="12"/>
      <c r="B168" s="12"/>
    </row>
    <row r="169" spans="1:2" x14ac:dyDescent="0.2">
      <c r="A169" s="12"/>
      <c r="B169" s="12"/>
    </row>
    <row r="170" spans="1:2" x14ac:dyDescent="0.2">
      <c r="A170" s="12"/>
      <c r="B170" s="12"/>
    </row>
    <row r="171" spans="1:2" x14ac:dyDescent="0.2">
      <c r="A171" s="12"/>
      <c r="B171" s="12"/>
    </row>
    <row r="172" spans="1:2" x14ac:dyDescent="0.2">
      <c r="A172" s="12"/>
      <c r="B172" s="12"/>
    </row>
    <row r="173" spans="1:2" x14ac:dyDescent="0.2">
      <c r="A173" s="12"/>
      <c r="B173" s="12"/>
    </row>
    <row r="174" spans="1:2" x14ac:dyDescent="0.2">
      <c r="A174" s="12"/>
      <c r="B174" s="12"/>
    </row>
    <row r="175" spans="1:2" x14ac:dyDescent="0.2">
      <c r="A175" s="12"/>
      <c r="B175" s="12"/>
    </row>
    <row r="176" spans="1:2" x14ac:dyDescent="0.2">
      <c r="A176" s="12"/>
      <c r="B176" s="12"/>
    </row>
    <row r="177" spans="1:2" x14ac:dyDescent="0.2">
      <c r="A177" s="12"/>
      <c r="B177" s="12"/>
    </row>
    <row r="178" spans="1:2" x14ac:dyDescent="0.2">
      <c r="A178" s="12"/>
      <c r="B178" s="12"/>
    </row>
    <row r="179" spans="1:2" x14ac:dyDescent="0.2">
      <c r="A179" s="12"/>
      <c r="B179" s="12"/>
    </row>
  </sheetData>
  <mergeCells count="24">
    <mergeCell ref="J7:J8"/>
    <mergeCell ref="K7:K8"/>
    <mergeCell ref="L7:L8"/>
    <mergeCell ref="A2:L2"/>
    <mergeCell ref="A3:L3"/>
    <mergeCell ref="C6:C8"/>
    <mergeCell ref="B6:B8"/>
    <mergeCell ref="J6:L6"/>
    <mergeCell ref="E7:E8"/>
    <mergeCell ref="F7:F8"/>
    <mergeCell ref="G7:G8"/>
    <mergeCell ref="E6:G6"/>
    <mergeCell ref="K4:L4"/>
    <mergeCell ref="M6:O6"/>
    <mergeCell ref="M7:M8"/>
    <mergeCell ref="N7:N8"/>
    <mergeCell ref="O7:O8"/>
    <mergeCell ref="P6:P8"/>
    <mergeCell ref="D6:D8"/>
    <mergeCell ref="A89:A91"/>
    <mergeCell ref="A6:A8"/>
    <mergeCell ref="H6:I6"/>
    <mergeCell ref="H7:H8"/>
    <mergeCell ref="I7:I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8" scale="82" orientation="landscape" r:id="rId1"/>
  <headerFooter alignWithMargins="0"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Munka2</vt:lpstr>
      <vt:lpstr>Munka1</vt:lpstr>
      <vt:lpstr>Munka3</vt:lpstr>
      <vt:lpstr>Munka1!Nyomtatási_terület</vt:lpstr>
      <vt:lpstr>Munka2!Nyomtatási_terület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2024-04-24T15:36:18Z</cp:lastPrinted>
  <dcterms:created xsi:type="dcterms:W3CDTF">1997-01-17T14:02:09Z</dcterms:created>
  <dcterms:modified xsi:type="dcterms:W3CDTF">2024-05-24T07:32:59Z</dcterms:modified>
</cp:coreProperties>
</file>